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OI Attachments\"/>
    </mc:Choice>
  </mc:AlternateContent>
  <xr:revisionPtr revIDLastSave="0" documentId="8_{7FFECA5B-5234-4BB3-9F1D-D91C78383C24}" xr6:coauthVersionLast="47" xr6:coauthVersionMax="47" xr10:uidLastSave="{00000000-0000-0000-0000-000000000000}"/>
  <bookViews>
    <workbookView xWindow="-120" yWindow="-120" windowWidth="29040" windowHeight="15840" activeTab="1" xr2:uid="{83505F5D-3E4F-443C-A443-F49CCC682DA9}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_FilterDatabase" localSheetId="0" hidden="1">Sheet1!$A$1:$T$283</definedName>
    <definedName name="_xlnm._FilterDatabase" localSheetId="1" hidden="1">Sheet2!$B$1:$N$1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6" i="1" l="1"/>
  <c r="M131" i="1"/>
  <c r="M44" i="1"/>
  <c r="N77" i="1"/>
  <c r="M77" i="1"/>
  <c r="L77" i="1"/>
  <c r="K77" i="1"/>
  <c r="J77" i="1"/>
  <c r="R77" i="1" s="1"/>
  <c r="N75" i="1"/>
  <c r="M75" i="1"/>
  <c r="L75" i="1"/>
  <c r="K75" i="1"/>
  <c r="J75" i="1"/>
  <c r="R75" i="1" s="1"/>
  <c r="N73" i="1"/>
  <c r="M73" i="1"/>
  <c r="L73" i="1"/>
  <c r="K73" i="1"/>
  <c r="J73" i="1"/>
  <c r="R73" i="1" s="1"/>
  <c r="L30" i="1"/>
  <c r="L31" i="1"/>
  <c r="L32" i="1"/>
  <c r="L33" i="1"/>
  <c r="L34" i="1"/>
  <c r="L29" i="1"/>
  <c r="L46" i="1"/>
  <c r="L47" i="1"/>
  <c r="L48" i="1"/>
  <c r="L49" i="1"/>
  <c r="L35" i="1"/>
  <c r="L36" i="1"/>
  <c r="L37" i="1"/>
  <c r="L38" i="1"/>
  <c r="L39" i="1"/>
  <c r="L109" i="1"/>
  <c r="L110" i="1"/>
  <c r="L53" i="1"/>
  <c r="L54" i="1"/>
  <c r="L55" i="1"/>
  <c r="L56" i="1"/>
  <c r="L57" i="1"/>
  <c r="L58" i="1"/>
  <c r="L40" i="1"/>
  <c r="L41" i="1"/>
  <c r="L42" i="1"/>
  <c r="L43" i="1"/>
  <c r="L44" i="1"/>
  <c r="L45" i="1"/>
  <c r="L59" i="1"/>
  <c r="L60" i="1"/>
  <c r="L61" i="1"/>
  <c r="L62" i="1"/>
  <c r="L93" i="1"/>
  <c r="L91" i="1"/>
  <c r="L92" i="1"/>
  <c r="L108" i="1"/>
  <c r="L20" i="1"/>
  <c r="L21" i="1"/>
  <c r="L22" i="1"/>
  <c r="L23" i="1"/>
  <c r="L24" i="1"/>
  <c r="L25" i="1"/>
  <c r="L26" i="1"/>
  <c r="L27" i="1"/>
  <c r="L28" i="1"/>
  <c r="L170" i="1"/>
  <c r="L171" i="1"/>
  <c r="L111" i="1"/>
  <c r="L112" i="1"/>
  <c r="L113" i="1"/>
  <c r="L114" i="1"/>
  <c r="L115" i="1"/>
  <c r="L116" i="1"/>
  <c r="L117" i="1"/>
  <c r="L118" i="1"/>
  <c r="L119" i="1"/>
  <c r="L127" i="1"/>
  <c r="L94" i="1"/>
  <c r="L95" i="1"/>
  <c r="L96" i="1"/>
  <c r="L97" i="1"/>
  <c r="L98" i="1"/>
  <c r="L99" i="1"/>
  <c r="L100" i="1"/>
  <c r="L128" i="1"/>
  <c r="L129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20" i="1"/>
  <c r="L121" i="1"/>
  <c r="L122" i="1"/>
  <c r="L123" i="1"/>
  <c r="L124" i="1"/>
  <c r="L125" i="1"/>
  <c r="L126" i="1"/>
  <c r="L63" i="1"/>
  <c r="L64" i="1"/>
  <c r="L65" i="1"/>
  <c r="L66" i="1"/>
  <c r="L68" i="1"/>
  <c r="L70" i="1"/>
  <c r="L71" i="1"/>
  <c r="L72" i="1"/>
  <c r="L74" i="1"/>
  <c r="L76" i="1"/>
  <c r="L80" i="1"/>
  <c r="L78" i="1"/>
  <c r="L79" i="1"/>
  <c r="L81" i="1"/>
  <c r="L82" i="1"/>
  <c r="L83" i="1"/>
  <c r="L84" i="1"/>
  <c r="L85" i="1"/>
  <c r="L86" i="1"/>
  <c r="L69" i="1"/>
  <c r="L67" i="1"/>
  <c r="L88" i="1"/>
  <c r="L87" i="1"/>
  <c r="L89" i="1"/>
  <c r="L90" i="1"/>
  <c r="L185" i="1"/>
  <c r="L186" i="1"/>
  <c r="L187" i="1"/>
  <c r="L188" i="1"/>
  <c r="L189" i="1"/>
  <c r="L190" i="1"/>
  <c r="L191" i="1"/>
  <c r="L192" i="1"/>
  <c r="L193" i="1"/>
  <c r="L194" i="1"/>
  <c r="L195" i="1"/>
  <c r="L172" i="1"/>
  <c r="L173" i="1"/>
  <c r="L174" i="1"/>
  <c r="L175" i="1"/>
  <c r="L176" i="1"/>
  <c r="L177" i="1"/>
  <c r="L219" i="1"/>
  <c r="L220" i="1"/>
  <c r="L221" i="1"/>
  <c r="L222" i="1"/>
  <c r="L223" i="1"/>
  <c r="L224" i="1"/>
  <c r="L225" i="1"/>
  <c r="L226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50" i="1"/>
  <c r="L51" i="1"/>
  <c r="L52" i="1"/>
  <c r="L217" i="1"/>
  <c r="L218" i="1"/>
  <c r="L101" i="1"/>
  <c r="L102" i="1"/>
  <c r="L103" i="1"/>
  <c r="L104" i="1"/>
  <c r="L105" i="1"/>
  <c r="L106" i="1"/>
  <c r="L107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196" i="1"/>
  <c r="L197" i="1"/>
  <c r="L251" i="1"/>
  <c r="L252" i="1"/>
  <c r="L253" i="1"/>
  <c r="L254" i="1"/>
  <c r="L255" i="1"/>
  <c r="L256" i="1"/>
  <c r="L257" i="1"/>
  <c r="L258" i="1"/>
  <c r="L259" i="1"/>
  <c r="L260" i="1"/>
  <c r="L261" i="1"/>
  <c r="L240" i="1"/>
  <c r="L241" i="1"/>
  <c r="L242" i="1"/>
  <c r="L243" i="1"/>
  <c r="L244" i="1"/>
  <c r="L245" i="1"/>
  <c r="L246" i="1"/>
  <c r="L247" i="1"/>
  <c r="L248" i="1"/>
  <c r="L249" i="1"/>
  <c r="L250" i="1"/>
  <c r="L263" i="1"/>
  <c r="L178" i="1"/>
  <c r="L179" i="1"/>
  <c r="L180" i="1"/>
  <c r="L181" i="1"/>
  <c r="L182" i="1"/>
  <c r="L183" i="1"/>
  <c r="L184" i="1"/>
  <c r="L264" i="1"/>
  <c r="L130" i="1"/>
  <c r="L131" i="1"/>
  <c r="L132" i="1"/>
  <c r="L133" i="1"/>
  <c r="L134" i="1"/>
  <c r="L135" i="1"/>
  <c r="L136" i="1"/>
  <c r="L272" i="1"/>
  <c r="L273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65" i="1"/>
  <c r="L266" i="1"/>
  <c r="L274" i="1"/>
  <c r="L275" i="1"/>
  <c r="L276" i="1"/>
  <c r="L277" i="1"/>
  <c r="L278" i="1"/>
  <c r="L279" i="1"/>
  <c r="L262" i="1"/>
  <c r="L267" i="1"/>
  <c r="L268" i="1"/>
  <c r="L269" i="1"/>
  <c r="L270" i="1"/>
  <c r="L271" i="1"/>
  <c r="L280" i="1"/>
  <c r="L282" i="1"/>
  <c r="L283" i="1"/>
  <c r="L281" i="1"/>
  <c r="L3" i="1"/>
  <c r="L4" i="1"/>
  <c r="L6" i="1"/>
  <c r="L7" i="1"/>
  <c r="L5" i="1"/>
  <c r="L8" i="1"/>
  <c r="L9" i="1"/>
  <c r="L10" i="1"/>
  <c r="L11" i="1"/>
  <c r="L12" i="1"/>
  <c r="L13" i="1"/>
  <c r="L14" i="1"/>
  <c r="L15" i="1"/>
  <c r="L16" i="1"/>
  <c r="L17" i="1"/>
  <c r="L18" i="1"/>
  <c r="L19" i="1"/>
  <c r="L2" i="1"/>
  <c r="N281" i="1"/>
  <c r="M281" i="1"/>
  <c r="K281" i="1"/>
  <c r="J281" i="1"/>
  <c r="R281" i="1" s="1"/>
  <c r="N283" i="1"/>
  <c r="M283" i="1"/>
  <c r="K283" i="1"/>
  <c r="J283" i="1"/>
  <c r="R283" i="1" s="1"/>
  <c r="N282" i="1"/>
  <c r="M282" i="1"/>
  <c r="K282" i="1"/>
  <c r="J282" i="1"/>
  <c r="R282" i="1" s="1"/>
  <c r="N280" i="1"/>
  <c r="M280" i="1"/>
  <c r="K280" i="1"/>
  <c r="J280" i="1"/>
  <c r="R280" i="1" s="1"/>
  <c r="N271" i="1"/>
  <c r="M271" i="1"/>
  <c r="K271" i="1"/>
  <c r="J271" i="1"/>
  <c r="R271" i="1" s="1"/>
  <c r="N270" i="1"/>
  <c r="M270" i="1"/>
  <c r="K270" i="1"/>
  <c r="J270" i="1"/>
  <c r="P270" i="1" s="1"/>
  <c r="N269" i="1"/>
  <c r="M269" i="1"/>
  <c r="K269" i="1"/>
  <c r="J269" i="1"/>
  <c r="Q269" i="1" s="1"/>
  <c r="N268" i="1"/>
  <c r="M268" i="1"/>
  <c r="K268" i="1"/>
  <c r="J268" i="1"/>
  <c r="N267" i="1"/>
  <c r="M267" i="1"/>
  <c r="K267" i="1"/>
  <c r="J267" i="1"/>
  <c r="R267" i="1" s="1"/>
  <c r="N262" i="1"/>
  <c r="M262" i="1"/>
  <c r="K262" i="1"/>
  <c r="J262" i="1"/>
  <c r="R262" i="1" s="1"/>
  <c r="N279" i="1"/>
  <c r="M279" i="1"/>
  <c r="K279" i="1"/>
  <c r="J279" i="1"/>
  <c r="R279" i="1" s="1"/>
  <c r="N278" i="1"/>
  <c r="M278" i="1"/>
  <c r="K278" i="1"/>
  <c r="J278" i="1"/>
  <c r="R278" i="1" s="1"/>
  <c r="N277" i="1"/>
  <c r="M277" i="1"/>
  <c r="K277" i="1"/>
  <c r="J277" i="1"/>
  <c r="R277" i="1" s="1"/>
  <c r="N276" i="1"/>
  <c r="M276" i="1"/>
  <c r="K276" i="1"/>
  <c r="J276" i="1"/>
  <c r="N275" i="1"/>
  <c r="M275" i="1"/>
  <c r="K275" i="1"/>
  <c r="J275" i="1"/>
  <c r="Q275" i="1" s="1"/>
  <c r="N274" i="1"/>
  <c r="M274" i="1"/>
  <c r="K274" i="1"/>
  <c r="J274" i="1"/>
  <c r="N266" i="1"/>
  <c r="M266" i="1"/>
  <c r="K266" i="1"/>
  <c r="J266" i="1"/>
  <c r="R266" i="1" s="1"/>
  <c r="N265" i="1"/>
  <c r="M265" i="1"/>
  <c r="K265" i="1"/>
  <c r="J265" i="1"/>
  <c r="Q265" i="1" s="1"/>
  <c r="N216" i="1"/>
  <c r="M216" i="1"/>
  <c r="K216" i="1"/>
  <c r="J216" i="1"/>
  <c r="R216" i="1" s="1"/>
  <c r="N215" i="1"/>
  <c r="M215" i="1"/>
  <c r="K215" i="1"/>
  <c r="J215" i="1"/>
  <c r="R215" i="1" s="1"/>
  <c r="N214" i="1"/>
  <c r="M214" i="1"/>
  <c r="K214" i="1"/>
  <c r="J214" i="1"/>
  <c r="R214" i="1" s="1"/>
  <c r="N213" i="1"/>
  <c r="M213" i="1"/>
  <c r="K213" i="1"/>
  <c r="J213" i="1"/>
  <c r="Q213" i="1" s="1"/>
  <c r="N212" i="1"/>
  <c r="M212" i="1"/>
  <c r="K212" i="1"/>
  <c r="J212" i="1"/>
  <c r="Q212" i="1" s="1"/>
  <c r="N211" i="1"/>
  <c r="M211" i="1"/>
  <c r="K211" i="1"/>
  <c r="J211" i="1"/>
  <c r="N210" i="1"/>
  <c r="M210" i="1"/>
  <c r="K210" i="1"/>
  <c r="J210" i="1"/>
  <c r="R210" i="1" s="1"/>
  <c r="N209" i="1"/>
  <c r="M209" i="1"/>
  <c r="K209" i="1"/>
  <c r="J209" i="1"/>
  <c r="Q209" i="1" s="1"/>
  <c r="N208" i="1"/>
  <c r="M208" i="1"/>
  <c r="K208" i="1"/>
  <c r="J208" i="1"/>
  <c r="R208" i="1" s="1"/>
  <c r="N207" i="1"/>
  <c r="M207" i="1"/>
  <c r="K207" i="1"/>
  <c r="J207" i="1"/>
  <c r="R207" i="1" s="1"/>
  <c r="N206" i="1"/>
  <c r="M206" i="1"/>
  <c r="K206" i="1"/>
  <c r="J206" i="1"/>
  <c r="R206" i="1" s="1"/>
  <c r="N205" i="1"/>
  <c r="M205" i="1"/>
  <c r="K205" i="1"/>
  <c r="J205" i="1"/>
  <c r="N204" i="1"/>
  <c r="M204" i="1"/>
  <c r="K204" i="1"/>
  <c r="J204" i="1"/>
  <c r="Q204" i="1" s="1"/>
  <c r="N203" i="1"/>
  <c r="M203" i="1"/>
  <c r="K203" i="1"/>
  <c r="J203" i="1"/>
  <c r="N202" i="1"/>
  <c r="M202" i="1"/>
  <c r="K202" i="1"/>
  <c r="J202" i="1"/>
  <c r="R202" i="1" s="1"/>
  <c r="N201" i="1"/>
  <c r="M201" i="1"/>
  <c r="K201" i="1"/>
  <c r="J201" i="1"/>
  <c r="Q201" i="1" s="1"/>
  <c r="N200" i="1"/>
  <c r="M200" i="1"/>
  <c r="K200" i="1"/>
  <c r="J200" i="1"/>
  <c r="R200" i="1" s="1"/>
  <c r="N199" i="1"/>
  <c r="M199" i="1"/>
  <c r="K199" i="1"/>
  <c r="J199" i="1"/>
  <c r="R199" i="1" s="1"/>
  <c r="N198" i="1"/>
  <c r="M198" i="1"/>
  <c r="K198" i="1"/>
  <c r="J198" i="1"/>
  <c r="Q198" i="1" s="1"/>
  <c r="N273" i="1"/>
  <c r="M273" i="1"/>
  <c r="K273" i="1"/>
  <c r="J273" i="1"/>
  <c r="Q273" i="1" s="1"/>
  <c r="N272" i="1"/>
  <c r="M272" i="1"/>
  <c r="K272" i="1"/>
  <c r="J272" i="1"/>
  <c r="Q272" i="1" s="1"/>
  <c r="N136" i="1"/>
  <c r="M136" i="1"/>
  <c r="K136" i="1"/>
  <c r="J136" i="1"/>
  <c r="N135" i="1"/>
  <c r="M135" i="1"/>
  <c r="K135" i="1"/>
  <c r="J135" i="1"/>
  <c r="R135" i="1" s="1"/>
  <c r="N134" i="1"/>
  <c r="M134" i="1"/>
  <c r="K134" i="1"/>
  <c r="J134" i="1"/>
  <c r="Q134" i="1" s="1"/>
  <c r="N133" i="1"/>
  <c r="M133" i="1"/>
  <c r="K133" i="1"/>
  <c r="J133" i="1"/>
  <c r="R133" i="1" s="1"/>
  <c r="N132" i="1"/>
  <c r="M132" i="1"/>
  <c r="K132" i="1"/>
  <c r="J132" i="1"/>
  <c r="R132" i="1" s="1"/>
  <c r="N131" i="1"/>
  <c r="K131" i="1"/>
  <c r="J131" i="1"/>
  <c r="O131" i="1" s="1"/>
  <c r="N130" i="1"/>
  <c r="M130" i="1"/>
  <c r="K130" i="1"/>
  <c r="J130" i="1"/>
  <c r="Q130" i="1" s="1"/>
  <c r="N264" i="1"/>
  <c r="M264" i="1"/>
  <c r="K264" i="1"/>
  <c r="J264" i="1"/>
  <c r="Q264" i="1" s="1"/>
  <c r="N184" i="1"/>
  <c r="M184" i="1"/>
  <c r="K184" i="1"/>
  <c r="J184" i="1"/>
  <c r="N183" i="1"/>
  <c r="M183" i="1"/>
  <c r="K183" i="1"/>
  <c r="J183" i="1"/>
  <c r="R183" i="1" s="1"/>
  <c r="N182" i="1"/>
  <c r="M182" i="1"/>
  <c r="K182" i="1"/>
  <c r="J182" i="1"/>
  <c r="Q182" i="1" s="1"/>
  <c r="N181" i="1"/>
  <c r="M181" i="1"/>
  <c r="K181" i="1"/>
  <c r="J181" i="1"/>
  <c r="R181" i="1" s="1"/>
  <c r="N180" i="1"/>
  <c r="M180" i="1"/>
  <c r="K180" i="1"/>
  <c r="J180" i="1"/>
  <c r="R180" i="1" s="1"/>
  <c r="N179" i="1"/>
  <c r="M179" i="1"/>
  <c r="K179" i="1"/>
  <c r="J179" i="1"/>
  <c r="R179" i="1" s="1"/>
  <c r="N178" i="1"/>
  <c r="M178" i="1"/>
  <c r="K178" i="1"/>
  <c r="J178" i="1"/>
  <c r="Q178" i="1" s="1"/>
  <c r="N263" i="1"/>
  <c r="M263" i="1"/>
  <c r="K263" i="1"/>
  <c r="J263" i="1"/>
  <c r="Q263" i="1" s="1"/>
  <c r="N250" i="1"/>
  <c r="M250" i="1"/>
  <c r="K250" i="1"/>
  <c r="J250" i="1"/>
  <c r="N249" i="1"/>
  <c r="M249" i="1"/>
  <c r="K249" i="1"/>
  <c r="J249" i="1"/>
  <c r="R249" i="1" s="1"/>
  <c r="N248" i="1"/>
  <c r="M248" i="1"/>
  <c r="K248" i="1"/>
  <c r="J248" i="1"/>
  <c r="Q248" i="1" s="1"/>
  <c r="N247" i="1"/>
  <c r="M247" i="1"/>
  <c r="K247" i="1"/>
  <c r="J247" i="1"/>
  <c r="R247" i="1" s="1"/>
  <c r="N246" i="1"/>
  <c r="M246" i="1"/>
  <c r="K246" i="1"/>
  <c r="J246" i="1"/>
  <c r="R246" i="1" s="1"/>
  <c r="N245" i="1"/>
  <c r="M245" i="1"/>
  <c r="K245" i="1"/>
  <c r="J245" i="1"/>
  <c r="P245" i="1" s="1"/>
  <c r="N244" i="1"/>
  <c r="M244" i="1"/>
  <c r="K244" i="1"/>
  <c r="J244" i="1"/>
  <c r="N243" i="1"/>
  <c r="M243" i="1"/>
  <c r="K243" i="1"/>
  <c r="J243" i="1"/>
  <c r="R243" i="1" s="1"/>
  <c r="N242" i="1"/>
  <c r="M242" i="1"/>
  <c r="K242" i="1"/>
  <c r="J242" i="1"/>
  <c r="N241" i="1"/>
  <c r="M241" i="1"/>
  <c r="K241" i="1"/>
  <c r="J241" i="1"/>
  <c r="R241" i="1" s="1"/>
  <c r="N240" i="1"/>
  <c r="M240" i="1"/>
  <c r="K240" i="1"/>
  <c r="J240" i="1"/>
  <c r="Q240" i="1" s="1"/>
  <c r="N261" i="1"/>
  <c r="M261" i="1"/>
  <c r="K261" i="1"/>
  <c r="J261" i="1"/>
  <c r="R261" i="1" s="1"/>
  <c r="N260" i="1"/>
  <c r="M260" i="1"/>
  <c r="K260" i="1"/>
  <c r="J260" i="1"/>
  <c r="R260" i="1" s="1"/>
  <c r="N259" i="1"/>
  <c r="M259" i="1"/>
  <c r="K259" i="1"/>
  <c r="J259" i="1"/>
  <c r="R259" i="1" s="1"/>
  <c r="N258" i="1"/>
  <c r="M258" i="1"/>
  <c r="K258" i="1"/>
  <c r="J258" i="1"/>
  <c r="R258" i="1" s="1"/>
  <c r="N257" i="1"/>
  <c r="M257" i="1"/>
  <c r="K257" i="1"/>
  <c r="J257" i="1"/>
  <c r="N256" i="1"/>
  <c r="M256" i="1"/>
  <c r="K256" i="1"/>
  <c r="J256" i="1"/>
  <c r="N255" i="1"/>
  <c r="M255" i="1"/>
  <c r="K255" i="1"/>
  <c r="J255" i="1"/>
  <c r="R255" i="1" s="1"/>
  <c r="N254" i="1"/>
  <c r="M254" i="1"/>
  <c r="K254" i="1"/>
  <c r="J254" i="1"/>
  <c r="Q254" i="1" s="1"/>
  <c r="N253" i="1"/>
  <c r="M253" i="1"/>
  <c r="K253" i="1"/>
  <c r="J253" i="1"/>
  <c r="R253" i="1" s="1"/>
  <c r="N252" i="1"/>
  <c r="M252" i="1"/>
  <c r="K252" i="1"/>
  <c r="J252" i="1"/>
  <c r="R252" i="1" s="1"/>
  <c r="N251" i="1"/>
  <c r="M251" i="1"/>
  <c r="K251" i="1"/>
  <c r="J251" i="1"/>
  <c r="R251" i="1" s="1"/>
  <c r="N197" i="1"/>
  <c r="M197" i="1"/>
  <c r="K197" i="1"/>
  <c r="J197" i="1"/>
  <c r="R197" i="1" s="1"/>
  <c r="N196" i="1"/>
  <c r="M196" i="1"/>
  <c r="K196" i="1"/>
  <c r="J196" i="1"/>
  <c r="N239" i="1"/>
  <c r="M239" i="1"/>
  <c r="K239" i="1"/>
  <c r="J239" i="1"/>
  <c r="N238" i="1"/>
  <c r="M238" i="1"/>
  <c r="K238" i="1"/>
  <c r="J238" i="1"/>
  <c r="R238" i="1" s="1"/>
  <c r="N237" i="1"/>
  <c r="M237" i="1"/>
  <c r="K237" i="1"/>
  <c r="J237" i="1"/>
  <c r="Q237" i="1" s="1"/>
  <c r="N236" i="1"/>
  <c r="M236" i="1"/>
  <c r="K236" i="1"/>
  <c r="J236" i="1"/>
  <c r="P236" i="1" s="1"/>
  <c r="N235" i="1"/>
  <c r="M235" i="1"/>
  <c r="K235" i="1"/>
  <c r="J235" i="1"/>
  <c r="R235" i="1" s="1"/>
  <c r="N234" i="1"/>
  <c r="M234" i="1"/>
  <c r="K234" i="1"/>
  <c r="J234" i="1"/>
  <c r="P234" i="1" s="1"/>
  <c r="N233" i="1"/>
  <c r="M233" i="1"/>
  <c r="K233" i="1"/>
  <c r="J233" i="1"/>
  <c r="R233" i="1" s="1"/>
  <c r="N232" i="1"/>
  <c r="M232" i="1"/>
  <c r="K232" i="1"/>
  <c r="J232" i="1"/>
  <c r="R232" i="1" s="1"/>
  <c r="N231" i="1"/>
  <c r="M231" i="1"/>
  <c r="K231" i="1"/>
  <c r="J231" i="1"/>
  <c r="P231" i="1" s="1"/>
  <c r="N230" i="1"/>
  <c r="M230" i="1"/>
  <c r="K230" i="1"/>
  <c r="J230" i="1"/>
  <c r="R230" i="1" s="1"/>
  <c r="N229" i="1"/>
  <c r="M229" i="1"/>
  <c r="K229" i="1"/>
  <c r="J229" i="1"/>
  <c r="Q229" i="1" s="1"/>
  <c r="N228" i="1"/>
  <c r="M228" i="1"/>
  <c r="K228" i="1"/>
  <c r="J228" i="1"/>
  <c r="P228" i="1" s="1"/>
  <c r="N227" i="1"/>
  <c r="M227" i="1"/>
  <c r="K227" i="1"/>
  <c r="J227" i="1"/>
  <c r="R227" i="1" s="1"/>
  <c r="N107" i="1"/>
  <c r="M107" i="1"/>
  <c r="K107" i="1"/>
  <c r="J107" i="1"/>
  <c r="Q107" i="1" s="1"/>
  <c r="N106" i="1"/>
  <c r="M106" i="1"/>
  <c r="K106" i="1"/>
  <c r="J106" i="1"/>
  <c r="R106" i="1" s="1"/>
  <c r="N105" i="1"/>
  <c r="M105" i="1"/>
  <c r="K105" i="1"/>
  <c r="J105" i="1"/>
  <c r="N104" i="1"/>
  <c r="M104" i="1"/>
  <c r="K104" i="1"/>
  <c r="J104" i="1"/>
  <c r="P104" i="1" s="1"/>
  <c r="N103" i="1"/>
  <c r="M103" i="1"/>
  <c r="K103" i="1"/>
  <c r="J103" i="1"/>
  <c r="R103" i="1" s="1"/>
  <c r="N102" i="1"/>
  <c r="M102" i="1"/>
  <c r="K102" i="1"/>
  <c r="J102" i="1"/>
  <c r="Q102" i="1" s="1"/>
  <c r="N101" i="1"/>
  <c r="M101" i="1"/>
  <c r="K101" i="1"/>
  <c r="J101" i="1"/>
  <c r="N218" i="1"/>
  <c r="M218" i="1"/>
  <c r="K218" i="1"/>
  <c r="J218" i="1"/>
  <c r="R218" i="1" s="1"/>
  <c r="N217" i="1"/>
  <c r="M217" i="1"/>
  <c r="K217" i="1"/>
  <c r="J217" i="1"/>
  <c r="R217" i="1" s="1"/>
  <c r="N52" i="1"/>
  <c r="M52" i="1"/>
  <c r="K52" i="1"/>
  <c r="J52" i="1"/>
  <c r="R52" i="1" s="1"/>
  <c r="N51" i="1"/>
  <c r="M51" i="1"/>
  <c r="K51" i="1"/>
  <c r="J51" i="1"/>
  <c r="N50" i="1"/>
  <c r="M50" i="1"/>
  <c r="K50" i="1"/>
  <c r="J50" i="1"/>
  <c r="P50" i="1" s="1"/>
  <c r="N169" i="1"/>
  <c r="M169" i="1"/>
  <c r="K169" i="1"/>
  <c r="J169" i="1"/>
  <c r="R169" i="1" s="1"/>
  <c r="N168" i="1"/>
  <c r="M168" i="1"/>
  <c r="K168" i="1"/>
  <c r="J168" i="1"/>
  <c r="Q168" i="1" s="1"/>
  <c r="N167" i="1"/>
  <c r="M167" i="1"/>
  <c r="K167" i="1"/>
  <c r="J167" i="1"/>
  <c r="P167" i="1" s="1"/>
  <c r="N166" i="1"/>
  <c r="M166" i="1"/>
  <c r="K166" i="1"/>
  <c r="J166" i="1"/>
  <c r="R166" i="1" s="1"/>
  <c r="N165" i="1"/>
  <c r="M165" i="1"/>
  <c r="K165" i="1"/>
  <c r="J165" i="1"/>
  <c r="R165" i="1" s="1"/>
  <c r="N164" i="1"/>
  <c r="M164" i="1"/>
  <c r="K164" i="1"/>
  <c r="J164" i="1"/>
  <c r="N163" i="1"/>
  <c r="M163" i="1"/>
  <c r="K163" i="1"/>
  <c r="J163" i="1"/>
  <c r="Q163" i="1" s="1"/>
  <c r="N162" i="1"/>
  <c r="M162" i="1"/>
  <c r="K162" i="1"/>
  <c r="J162" i="1"/>
  <c r="R162" i="1" s="1"/>
  <c r="N161" i="1"/>
  <c r="M161" i="1"/>
  <c r="K161" i="1"/>
  <c r="J161" i="1"/>
  <c r="Q161" i="1" s="1"/>
  <c r="N160" i="1"/>
  <c r="M160" i="1"/>
  <c r="K160" i="1"/>
  <c r="J160" i="1"/>
  <c r="Q160" i="1" s="1"/>
  <c r="N159" i="1"/>
  <c r="M159" i="1"/>
  <c r="K159" i="1"/>
  <c r="J159" i="1"/>
  <c r="N158" i="1"/>
  <c r="M158" i="1"/>
  <c r="K158" i="1"/>
  <c r="J158" i="1"/>
  <c r="R158" i="1" s="1"/>
  <c r="N157" i="1"/>
  <c r="M157" i="1"/>
  <c r="K157" i="1"/>
  <c r="J157" i="1"/>
  <c r="R157" i="1" s="1"/>
  <c r="N156" i="1"/>
  <c r="M156" i="1"/>
  <c r="K156" i="1"/>
  <c r="J156" i="1"/>
  <c r="N155" i="1"/>
  <c r="M155" i="1"/>
  <c r="K155" i="1"/>
  <c r="J155" i="1"/>
  <c r="N154" i="1"/>
  <c r="M154" i="1"/>
  <c r="K154" i="1"/>
  <c r="J154" i="1"/>
  <c r="N153" i="1"/>
  <c r="M153" i="1"/>
  <c r="K153" i="1"/>
  <c r="J153" i="1"/>
  <c r="Q153" i="1" s="1"/>
  <c r="N226" i="1"/>
  <c r="M226" i="1"/>
  <c r="K226" i="1"/>
  <c r="J226" i="1"/>
  <c r="Q226" i="1" s="1"/>
  <c r="N225" i="1"/>
  <c r="M225" i="1"/>
  <c r="K225" i="1"/>
  <c r="J225" i="1"/>
  <c r="P225" i="1" s="1"/>
  <c r="N224" i="1"/>
  <c r="M224" i="1"/>
  <c r="K224" i="1"/>
  <c r="J224" i="1"/>
  <c r="Q224" i="1" s="1"/>
  <c r="N223" i="1"/>
  <c r="M223" i="1"/>
  <c r="K223" i="1"/>
  <c r="J223" i="1"/>
  <c r="Q223" i="1" s="1"/>
  <c r="N222" i="1"/>
  <c r="M222" i="1"/>
  <c r="K222" i="1"/>
  <c r="J222" i="1"/>
  <c r="O222" i="1" s="1"/>
  <c r="N221" i="1"/>
  <c r="M221" i="1"/>
  <c r="K221" i="1"/>
  <c r="J221" i="1"/>
  <c r="P221" i="1" s="1"/>
  <c r="N220" i="1"/>
  <c r="M220" i="1"/>
  <c r="K220" i="1"/>
  <c r="J220" i="1"/>
  <c r="R220" i="1" s="1"/>
  <c r="N219" i="1"/>
  <c r="M219" i="1"/>
  <c r="K219" i="1"/>
  <c r="J219" i="1"/>
  <c r="Q219" i="1" s="1"/>
  <c r="N177" i="1"/>
  <c r="M177" i="1"/>
  <c r="K177" i="1"/>
  <c r="J177" i="1"/>
  <c r="Q177" i="1" s="1"/>
  <c r="N176" i="1"/>
  <c r="M176" i="1"/>
  <c r="K176" i="1"/>
  <c r="J176" i="1"/>
  <c r="R176" i="1" s="1"/>
  <c r="N175" i="1"/>
  <c r="M175" i="1"/>
  <c r="K175" i="1"/>
  <c r="J175" i="1"/>
  <c r="R175" i="1" s="1"/>
  <c r="N174" i="1"/>
  <c r="M174" i="1"/>
  <c r="K174" i="1"/>
  <c r="J174" i="1"/>
  <c r="Q174" i="1" s="1"/>
  <c r="N173" i="1"/>
  <c r="M173" i="1"/>
  <c r="K173" i="1"/>
  <c r="J173" i="1"/>
  <c r="P173" i="1" s="1"/>
  <c r="N172" i="1"/>
  <c r="M172" i="1"/>
  <c r="K172" i="1"/>
  <c r="J172" i="1"/>
  <c r="Q172" i="1" s="1"/>
  <c r="N195" i="1"/>
  <c r="M195" i="1"/>
  <c r="K195" i="1"/>
  <c r="J195" i="1"/>
  <c r="O195" i="1" s="1"/>
  <c r="N194" i="1"/>
  <c r="M194" i="1"/>
  <c r="K194" i="1"/>
  <c r="J194" i="1"/>
  <c r="Q194" i="1" s="1"/>
  <c r="N193" i="1"/>
  <c r="M193" i="1"/>
  <c r="K193" i="1"/>
  <c r="J193" i="1"/>
  <c r="N192" i="1"/>
  <c r="M192" i="1"/>
  <c r="K192" i="1"/>
  <c r="J192" i="1"/>
  <c r="Q192" i="1" s="1"/>
  <c r="N191" i="1"/>
  <c r="M191" i="1"/>
  <c r="K191" i="1"/>
  <c r="J191" i="1"/>
  <c r="R191" i="1" s="1"/>
  <c r="N190" i="1"/>
  <c r="M190" i="1"/>
  <c r="K190" i="1"/>
  <c r="J190" i="1"/>
  <c r="P190" i="1" s="1"/>
  <c r="N189" i="1"/>
  <c r="M189" i="1"/>
  <c r="K189" i="1"/>
  <c r="J189" i="1"/>
  <c r="Q189" i="1" s="1"/>
  <c r="N188" i="1"/>
  <c r="M188" i="1"/>
  <c r="K188" i="1"/>
  <c r="J188" i="1"/>
  <c r="N187" i="1"/>
  <c r="M187" i="1"/>
  <c r="K187" i="1"/>
  <c r="J187" i="1"/>
  <c r="Q187" i="1" s="1"/>
  <c r="N186" i="1"/>
  <c r="M186" i="1"/>
  <c r="K186" i="1"/>
  <c r="J186" i="1"/>
  <c r="Q186" i="1" s="1"/>
  <c r="N185" i="1"/>
  <c r="M185" i="1"/>
  <c r="K185" i="1"/>
  <c r="J185" i="1"/>
  <c r="N90" i="1"/>
  <c r="M90" i="1"/>
  <c r="K90" i="1"/>
  <c r="J90" i="1"/>
  <c r="Q90" i="1" s="1"/>
  <c r="N89" i="1"/>
  <c r="M89" i="1"/>
  <c r="K89" i="1"/>
  <c r="J89" i="1"/>
  <c r="R89" i="1" s="1"/>
  <c r="N87" i="1"/>
  <c r="M87" i="1"/>
  <c r="K87" i="1"/>
  <c r="J87" i="1"/>
  <c r="P87" i="1" s="1"/>
  <c r="N88" i="1"/>
  <c r="M88" i="1"/>
  <c r="K88" i="1"/>
  <c r="J88" i="1"/>
  <c r="Q88" i="1" s="1"/>
  <c r="N67" i="1"/>
  <c r="M67" i="1"/>
  <c r="K67" i="1"/>
  <c r="J67" i="1"/>
  <c r="P67" i="1" s="1"/>
  <c r="N69" i="1"/>
  <c r="M69" i="1"/>
  <c r="K69" i="1"/>
  <c r="J69" i="1"/>
  <c r="Q69" i="1" s="1"/>
  <c r="N86" i="1"/>
  <c r="M86" i="1"/>
  <c r="K86" i="1"/>
  <c r="J86" i="1"/>
  <c r="Q86" i="1" s="1"/>
  <c r="N85" i="1"/>
  <c r="M85" i="1"/>
  <c r="K85" i="1"/>
  <c r="J85" i="1"/>
  <c r="N84" i="1"/>
  <c r="M84" i="1"/>
  <c r="K84" i="1"/>
  <c r="J84" i="1"/>
  <c r="Q84" i="1" s="1"/>
  <c r="N83" i="1"/>
  <c r="M83" i="1"/>
  <c r="K83" i="1"/>
  <c r="J83" i="1"/>
  <c r="R83" i="1" s="1"/>
  <c r="N82" i="1"/>
  <c r="M82" i="1"/>
  <c r="K82" i="1"/>
  <c r="J82" i="1"/>
  <c r="P82" i="1" s="1"/>
  <c r="N81" i="1"/>
  <c r="M81" i="1"/>
  <c r="K81" i="1"/>
  <c r="J81" i="1"/>
  <c r="Q81" i="1" s="1"/>
  <c r="N79" i="1"/>
  <c r="M79" i="1"/>
  <c r="K79" i="1"/>
  <c r="J79" i="1"/>
  <c r="P79" i="1" s="1"/>
  <c r="N78" i="1"/>
  <c r="M78" i="1"/>
  <c r="K78" i="1"/>
  <c r="J78" i="1"/>
  <c r="Q78" i="1" s="1"/>
  <c r="N80" i="1"/>
  <c r="M80" i="1"/>
  <c r="K80" i="1"/>
  <c r="J80" i="1"/>
  <c r="Q80" i="1" s="1"/>
  <c r="N76" i="1"/>
  <c r="M76" i="1"/>
  <c r="K76" i="1"/>
  <c r="J76" i="1"/>
  <c r="N74" i="1"/>
  <c r="M74" i="1"/>
  <c r="K74" i="1"/>
  <c r="J74" i="1"/>
  <c r="Q74" i="1" s="1"/>
  <c r="N72" i="1"/>
  <c r="M72" i="1"/>
  <c r="K72" i="1"/>
  <c r="J72" i="1"/>
  <c r="R72" i="1" s="1"/>
  <c r="N71" i="1"/>
  <c r="M71" i="1"/>
  <c r="K71" i="1"/>
  <c r="J71" i="1"/>
  <c r="P71" i="1" s="1"/>
  <c r="N70" i="1"/>
  <c r="M70" i="1"/>
  <c r="K70" i="1"/>
  <c r="J70" i="1"/>
  <c r="Q70" i="1" s="1"/>
  <c r="N68" i="1"/>
  <c r="M68" i="1"/>
  <c r="K68" i="1"/>
  <c r="J68" i="1"/>
  <c r="N66" i="1"/>
  <c r="M66" i="1"/>
  <c r="K66" i="1"/>
  <c r="J66" i="1"/>
  <c r="R66" i="1" s="1"/>
  <c r="N65" i="1"/>
  <c r="M65" i="1"/>
  <c r="K65" i="1"/>
  <c r="J65" i="1"/>
  <c r="Q65" i="1" s="1"/>
  <c r="N64" i="1"/>
  <c r="M64" i="1"/>
  <c r="K64" i="1"/>
  <c r="J64" i="1"/>
  <c r="Q64" i="1" s="1"/>
  <c r="N63" i="1"/>
  <c r="M63" i="1"/>
  <c r="K63" i="1"/>
  <c r="J63" i="1"/>
  <c r="Q63" i="1" s="1"/>
  <c r="N126" i="1"/>
  <c r="M126" i="1"/>
  <c r="K126" i="1"/>
  <c r="J126" i="1"/>
  <c r="P126" i="1" s="1"/>
  <c r="N125" i="1"/>
  <c r="M125" i="1"/>
  <c r="K125" i="1"/>
  <c r="J125" i="1"/>
  <c r="P125" i="1" s="1"/>
  <c r="N124" i="1"/>
  <c r="M124" i="1"/>
  <c r="K124" i="1"/>
  <c r="J124" i="1"/>
  <c r="Q124" i="1" s="1"/>
  <c r="N123" i="1"/>
  <c r="M123" i="1"/>
  <c r="K123" i="1"/>
  <c r="J123" i="1"/>
  <c r="Q123" i="1" s="1"/>
  <c r="N122" i="1"/>
  <c r="M122" i="1"/>
  <c r="K122" i="1"/>
  <c r="J122" i="1"/>
  <c r="P122" i="1" s="1"/>
  <c r="N121" i="1"/>
  <c r="M121" i="1"/>
  <c r="K121" i="1"/>
  <c r="J121" i="1"/>
  <c r="R121" i="1" s="1"/>
  <c r="N120" i="1"/>
  <c r="M120" i="1"/>
  <c r="K120" i="1"/>
  <c r="J120" i="1"/>
  <c r="N152" i="1"/>
  <c r="M152" i="1"/>
  <c r="K152" i="1"/>
  <c r="J152" i="1"/>
  <c r="Q152" i="1" s="1"/>
  <c r="N151" i="1"/>
  <c r="M151" i="1"/>
  <c r="K151" i="1"/>
  <c r="J151" i="1"/>
  <c r="N150" i="1"/>
  <c r="M150" i="1"/>
  <c r="K150" i="1"/>
  <c r="J150" i="1"/>
  <c r="P150" i="1" s="1"/>
  <c r="N149" i="1"/>
  <c r="M149" i="1"/>
  <c r="K149" i="1"/>
  <c r="J149" i="1"/>
  <c r="Q149" i="1" s="1"/>
  <c r="N148" i="1"/>
  <c r="M148" i="1"/>
  <c r="K148" i="1"/>
  <c r="J148" i="1"/>
  <c r="Q148" i="1" s="1"/>
  <c r="N147" i="1"/>
  <c r="M147" i="1"/>
  <c r="K147" i="1"/>
  <c r="J147" i="1"/>
  <c r="Q147" i="1" s="1"/>
  <c r="N146" i="1"/>
  <c r="M146" i="1"/>
  <c r="K146" i="1"/>
  <c r="J146" i="1"/>
  <c r="P146" i="1" s="1"/>
  <c r="N145" i="1"/>
  <c r="M145" i="1"/>
  <c r="K145" i="1"/>
  <c r="J145" i="1"/>
  <c r="N144" i="1"/>
  <c r="M144" i="1"/>
  <c r="K144" i="1"/>
  <c r="J144" i="1"/>
  <c r="Q144" i="1" s="1"/>
  <c r="N143" i="1"/>
  <c r="M143" i="1"/>
  <c r="K143" i="1"/>
  <c r="J143" i="1"/>
  <c r="P143" i="1" s="1"/>
  <c r="N142" i="1"/>
  <c r="M142" i="1"/>
  <c r="K142" i="1"/>
  <c r="J142" i="1"/>
  <c r="P142" i="1" s="1"/>
  <c r="N141" i="1"/>
  <c r="M141" i="1"/>
  <c r="K141" i="1"/>
  <c r="J141" i="1"/>
  <c r="Q141" i="1" s="1"/>
  <c r="N140" i="1"/>
  <c r="M140" i="1"/>
  <c r="K140" i="1"/>
  <c r="J140" i="1"/>
  <c r="P140" i="1" s="1"/>
  <c r="N139" i="1"/>
  <c r="M139" i="1"/>
  <c r="K139" i="1"/>
  <c r="J139" i="1"/>
  <c r="Q139" i="1" s="1"/>
  <c r="N138" i="1"/>
  <c r="M138" i="1"/>
  <c r="K138" i="1"/>
  <c r="J138" i="1"/>
  <c r="N137" i="1"/>
  <c r="M137" i="1"/>
  <c r="K137" i="1"/>
  <c r="J137" i="1"/>
  <c r="Q137" i="1" s="1"/>
  <c r="N129" i="1"/>
  <c r="M129" i="1"/>
  <c r="K129" i="1"/>
  <c r="J129" i="1"/>
  <c r="Q129" i="1" s="1"/>
  <c r="N128" i="1"/>
  <c r="M128" i="1"/>
  <c r="K128" i="1"/>
  <c r="J128" i="1"/>
  <c r="P128" i="1" s="1"/>
  <c r="N100" i="1"/>
  <c r="M100" i="1"/>
  <c r="K100" i="1"/>
  <c r="J100" i="1"/>
  <c r="P100" i="1" s="1"/>
  <c r="N99" i="1"/>
  <c r="M99" i="1"/>
  <c r="K99" i="1"/>
  <c r="J99" i="1"/>
  <c r="Q99" i="1" s="1"/>
  <c r="N98" i="1"/>
  <c r="M98" i="1"/>
  <c r="K98" i="1"/>
  <c r="J98" i="1"/>
  <c r="N97" i="1"/>
  <c r="M97" i="1"/>
  <c r="K97" i="1"/>
  <c r="J97" i="1"/>
  <c r="R97" i="1" s="1"/>
  <c r="N96" i="1"/>
  <c r="M96" i="1"/>
  <c r="K96" i="1"/>
  <c r="J96" i="1"/>
  <c r="R96" i="1" s="1"/>
  <c r="N95" i="1"/>
  <c r="M95" i="1"/>
  <c r="K95" i="1"/>
  <c r="J95" i="1"/>
  <c r="O95" i="1" s="1"/>
  <c r="N94" i="1"/>
  <c r="M94" i="1"/>
  <c r="K94" i="1"/>
  <c r="J94" i="1"/>
  <c r="Q94" i="1" s="1"/>
  <c r="N127" i="1"/>
  <c r="M127" i="1"/>
  <c r="K127" i="1"/>
  <c r="J127" i="1"/>
  <c r="Q127" i="1" s="1"/>
  <c r="N119" i="1"/>
  <c r="M119" i="1"/>
  <c r="K119" i="1"/>
  <c r="J119" i="1"/>
  <c r="P119" i="1" s="1"/>
  <c r="N118" i="1"/>
  <c r="M118" i="1"/>
  <c r="K118" i="1"/>
  <c r="J118" i="1"/>
  <c r="Q118" i="1" s="1"/>
  <c r="N117" i="1"/>
  <c r="M117" i="1"/>
  <c r="K117" i="1"/>
  <c r="J117" i="1"/>
  <c r="Q117" i="1" s="1"/>
  <c r="N116" i="1"/>
  <c r="M116" i="1"/>
  <c r="K116" i="1"/>
  <c r="J116" i="1"/>
  <c r="Q116" i="1" s="1"/>
  <c r="N115" i="1"/>
  <c r="M115" i="1"/>
  <c r="K115" i="1"/>
  <c r="J115" i="1"/>
  <c r="P115" i="1" s="1"/>
  <c r="N114" i="1"/>
  <c r="M114" i="1"/>
  <c r="K114" i="1"/>
  <c r="J114" i="1"/>
  <c r="N113" i="1"/>
  <c r="M113" i="1"/>
  <c r="K113" i="1"/>
  <c r="J113" i="1"/>
  <c r="Q113" i="1" s="1"/>
  <c r="N112" i="1"/>
  <c r="M112" i="1"/>
  <c r="K112" i="1"/>
  <c r="J112" i="1"/>
  <c r="P112" i="1" s="1"/>
  <c r="N111" i="1"/>
  <c r="M111" i="1"/>
  <c r="K111" i="1"/>
  <c r="J111" i="1"/>
  <c r="P111" i="1" s="1"/>
  <c r="N171" i="1"/>
  <c r="M171" i="1"/>
  <c r="K171" i="1"/>
  <c r="J171" i="1"/>
  <c r="Q171" i="1" s="1"/>
  <c r="N170" i="1"/>
  <c r="M170" i="1"/>
  <c r="K170" i="1"/>
  <c r="J170" i="1"/>
  <c r="Q170" i="1" s="1"/>
  <c r="N28" i="1"/>
  <c r="M28" i="1"/>
  <c r="K28" i="1"/>
  <c r="J28" i="1"/>
  <c r="P28" i="1" s="1"/>
  <c r="N27" i="1"/>
  <c r="M27" i="1"/>
  <c r="K27" i="1"/>
  <c r="J27" i="1"/>
  <c r="R27" i="1" s="1"/>
  <c r="N26" i="1"/>
  <c r="M26" i="1"/>
  <c r="K26" i="1"/>
  <c r="J26" i="1"/>
  <c r="Q26" i="1" s="1"/>
  <c r="N25" i="1"/>
  <c r="M25" i="1"/>
  <c r="K25" i="1"/>
  <c r="J25" i="1"/>
  <c r="Q25" i="1" s="1"/>
  <c r="N24" i="1"/>
  <c r="M24" i="1"/>
  <c r="K24" i="1"/>
  <c r="J24" i="1"/>
  <c r="N23" i="1"/>
  <c r="M23" i="1"/>
  <c r="K23" i="1"/>
  <c r="J23" i="1"/>
  <c r="P23" i="1" s="1"/>
  <c r="N22" i="1"/>
  <c r="M22" i="1"/>
  <c r="K22" i="1"/>
  <c r="J22" i="1"/>
  <c r="Q22" i="1" s="1"/>
  <c r="N21" i="1"/>
  <c r="M21" i="1"/>
  <c r="K21" i="1"/>
  <c r="J21" i="1"/>
  <c r="R21" i="1" s="1"/>
  <c r="N20" i="1"/>
  <c r="M20" i="1"/>
  <c r="K20" i="1"/>
  <c r="J20" i="1"/>
  <c r="Q20" i="1" s="1"/>
  <c r="N108" i="1"/>
  <c r="M108" i="1"/>
  <c r="K108" i="1"/>
  <c r="J108" i="1"/>
  <c r="O108" i="1" s="1"/>
  <c r="N92" i="1"/>
  <c r="M92" i="1"/>
  <c r="K92" i="1"/>
  <c r="J92" i="1"/>
  <c r="P92" i="1" s="1"/>
  <c r="N91" i="1"/>
  <c r="M91" i="1"/>
  <c r="K91" i="1"/>
  <c r="J91" i="1"/>
  <c r="Q91" i="1" s="1"/>
  <c r="N93" i="1"/>
  <c r="M93" i="1"/>
  <c r="K93" i="1"/>
  <c r="J93" i="1"/>
  <c r="P93" i="1" s="1"/>
  <c r="N62" i="1"/>
  <c r="M62" i="1"/>
  <c r="K62" i="1"/>
  <c r="J62" i="1"/>
  <c r="P62" i="1" s="1"/>
  <c r="N61" i="1"/>
  <c r="M61" i="1"/>
  <c r="K61" i="1"/>
  <c r="J61" i="1"/>
  <c r="Q61" i="1" s="1"/>
  <c r="N60" i="1"/>
  <c r="M60" i="1"/>
  <c r="K60" i="1"/>
  <c r="J60" i="1"/>
  <c r="R60" i="1" s="1"/>
  <c r="N59" i="1"/>
  <c r="M59" i="1"/>
  <c r="K59" i="1"/>
  <c r="J59" i="1"/>
  <c r="P59" i="1" s="1"/>
  <c r="N45" i="1"/>
  <c r="M45" i="1"/>
  <c r="K45" i="1"/>
  <c r="J45" i="1"/>
  <c r="O45" i="1" s="1"/>
  <c r="N44" i="1"/>
  <c r="K44" i="1"/>
  <c r="J44" i="1"/>
  <c r="O44" i="1" s="1"/>
  <c r="N43" i="1"/>
  <c r="M43" i="1"/>
  <c r="K43" i="1"/>
  <c r="J43" i="1"/>
  <c r="P43" i="1" s="1"/>
  <c r="N42" i="1"/>
  <c r="M42" i="1"/>
  <c r="K42" i="1"/>
  <c r="J42" i="1"/>
  <c r="O42" i="1" s="1"/>
  <c r="N41" i="1"/>
  <c r="M41" i="1"/>
  <c r="K41" i="1"/>
  <c r="J41" i="1"/>
  <c r="P41" i="1" s="1"/>
  <c r="N40" i="1"/>
  <c r="M40" i="1"/>
  <c r="K40" i="1"/>
  <c r="J40" i="1"/>
  <c r="Q40" i="1" s="1"/>
  <c r="N58" i="1"/>
  <c r="M58" i="1"/>
  <c r="K58" i="1"/>
  <c r="J58" i="1"/>
  <c r="Q58" i="1" s="1"/>
  <c r="N57" i="1"/>
  <c r="M57" i="1"/>
  <c r="K57" i="1"/>
  <c r="J57" i="1"/>
  <c r="R57" i="1" s="1"/>
  <c r="N56" i="1"/>
  <c r="M56" i="1"/>
  <c r="K56" i="1"/>
  <c r="J56" i="1"/>
  <c r="P56" i="1" s="1"/>
  <c r="N55" i="1"/>
  <c r="M55" i="1"/>
  <c r="K55" i="1"/>
  <c r="J55" i="1"/>
  <c r="P55" i="1" s="1"/>
  <c r="N54" i="1"/>
  <c r="M54" i="1"/>
  <c r="K54" i="1"/>
  <c r="J54" i="1"/>
  <c r="R54" i="1" s="1"/>
  <c r="N53" i="1"/>
  <c r="M53" i="1"/>
  <c r="K53" i="1"/>
  <c r="J53" i="1"/>
  <c r="O53" i="1" s="1"/>
  <c r="N110" i="1"/>
  <c r="M110" i="1"/>
  <c r="K110" i="1"/>
  <c r="J110" i="1"/>
  <c r="O110" i="1" s="1"/>
  <c r="N109" i="1"/>
  <c r="M109" i="1"/>
  <c r="K109" i="1"/>
  <c r="J109" i="1"/>
  <c r="P109" i="1" s="1"/>
  <c r="N39" i="1"/>
  <c r="M39" i="1"/>
  <c r="K39" i="1"/>
  <c r="J39" i="1"/>
  <c r="Q39" i="1" s="1"/>
  <c r="N38" i="1"/>
  <c r="M38" i="1"/>
  <c r="K38" i="1"/>
  <c r="J38" i="1"/>
  <c r="R38" i="1" s="1"/>
  <c r="N37" i="1"/>
  <c r="M37" i="1"/>
  <c r="K37" i="1"/>
  <c r="J37" i="1"/>
  <c r="Q37" i="1" s="1"/>
  <c r="N36" i="1"/>
  <c r="M36" i="1"/>
  <c r="K36" i="1"/>
  <c r="J36" i="1"/>
  <c r="Q36" i="1" s="1"/>
  <c r="N35" i="1"/>
  <c r="M35" i="1"/>
  <c r="K35" i="1"/>
  <c r="J35" i="1"/>
  <c r="R35" i="1" s="1"/>
  <c r="N49" i="1"/>
  <c r="M49" i="1"/>
  <c r="K49" i="1"/>
  <c r="J49" i="1"/>
  <c r="O49" i="1" s="1"/>
  <c r="N48" i="1"/>
  <c r="M48" i="1"/>
  <c r="K48" i="1"/>
  <c r="J48" i="1"/>
  <c r="O48" i="1" s="1"/>
  <c r="N47" i="1"/>
  <c r="M47" i="1"/>
  <c r="K47" i="1"/>
  <c r="J47" i="1"/>
  <c r="P47" i="1" s="1"/>
  <c r="N46" i="1"/>
  <c r="M46" i="1"/>
  <c r="K46" i="1"/>
  <c r="J46" i="1"/>
  <c r="Q46" i="1" s="1"/>
  <c r="N29" i="1"/>
  <c r="M29" i="1"/>
  <c r="K29" i="1"/>
  <c r="J29" i="1"/>
  <c r="R29" i="1" s="1"/>
  <c r="N34" i="1"/>
  <c r="M34" i="1"/>
  <c r="K34" i="1"/>
  <c r="J34" i="1"/>
  <c r="O34" i="1" s="1"/>
  <c r="N33" i="1"/>
  <c r="M33" i="1"/>
  <c r="K33" i="1"/>
  <c r="J33" i="1"/>
  <c r="O33" i="1" s="1"/>
  <c r="N32" i="1"/>
  <c r="M32" i="1"/>
  <c r="K32" i="1"/>
  <c r="J32" i="1"/>
  <c r="R32" i="1" s="1"/>
  <c r="N31" i="1"/>
  <c r="M31" i="1"/>
  <c r="K31" i="1"/>
  <c r="J31" i="1"/>
  <c r="O31" i="1" s="1"/>
  <c r="N30" i="1"/>
  <c r="M30" i="1"/>
  <c r="K30" i="1"/>
  <c r="J30" i="1"/>
  <c r="O30" i="1" s="1"/>
  <c r="N19" i="1"/>
  <c r="M19" i="1"/>
  <c r="K19" i="1"/>
  <c r="J19" i="1"/>
  <c r="P19" i="1" s="1"/>
  <c r="N18" i="1"/>
  <c r="M18" i="1"/>
  <c r="K18" i="1"/>
  <c r="J18" i="1"/>
  <c r="Q18" i="1" s="1"/>
  <c r="N17" i="1"/>
  <c r="M17" i="1"/>
  <c r="K17" i="1"/>
  <c r="J17" i="1"/>
  <c r="R17" i="1" s="1"/>
  <c r="N16" i="1"/>
  <c r="M16" i="1"/>
  <c r="K16" i="1"/>
  <c r="J16" i="1"/>
  <c r="R16" i="1" s="1"/>
  <c r="N15" i="1"/>
  <c r="M15" i="1"/>
  <c r="K15" i="1"/>
  <c r="J15" i="1"/>
  <c r="R15" i="1" s="1"/>
  <c r="N14" i="1"/>
  <c r="M14" i="1"/>
  <c r="K14" i="1"/>
  <c r="J14" i="1"/>
  <c r="R14" i="1" s="1"/>
  <c r="N13" i="1"/>
  <c r="M13" i="1"/>
  <c r="K13" i="1"/>
  <c r="J13" i="1"/>
  <c r="O13" i="1" s="1"/>
  <c r="N12" i="1"/>
  <c r="M12" i="1"/>
  <c r="K12" i="1"/>
  <c r="J12" i="1"/>
  <c r="O12" i="1" s="1"/>
  <c r="N11" i="1"/>
  <c r="M11" i="1"/>
  <c r="K11" i="1"/>
  <c r="J11" i="1"/>
  <c r="P11" i="1" s="1"/>
  <c r="N10" i="1"/>
  <c r="M10" i="1"/>
  <c r="K10" i="1"/>
  <c r="J10" i="1"/>
  <c r="Q10" i="1" s="1"/>
  <c r="N9" i="1"/>
  <c r="M9" i="1"/>
  <c r="K9" i="1"/>
  <c r="J9" i="1"/>
  <c r="R9" i="1" s="1"/>
  <c r="N8" i="1"/>
  <c r="M8" i="1"/>
  <c r="K8" i="1"/>
  <c r="J8" i="1"/>
  <c r="R8" i="1" s="1"/>
  <c r="N5" i="1"/>
  <c r="M5" i="1"/>
  <c r="K5" i="1"/>
  <c r="J5" i="1"/>
  <c r="R5" i="1" s="1"/>
  <c r="N7" i="1"/>
  <c r="M7" i="1"/>
  <c r="K7" i="1"/>
  <c r="J7" i="1"/>
  <c r="R7" i="1" s="1"/>
  <c r="N6" i="1"/>
  <c r="M6" i="1"/>
  <c r="K6" i="1"/>
  <c r="J6" i="1"/>
  <c r="O6" i="1" s="1"/>
  <c r="N4" i="1"/>
  <c r="M4" i="1"/>
  <c r="K4" i="1"/>
  <c r="J4" i="1"/>
  <c r="Q4" i="1" s="1"/>
  <c r="N3" i="1"/>
  <c r="M3" i="1"/>
  <c r="K3" i="1"/>
  <c r="J3" i="1"/>
  <c r="O3" i="1" s="1"/>
  <c r="N2" i="1"/>
  <c r="M2" i="1"/>
  <c r="K2" i="1"/>
  <c r="J2" i="1"/>
  <c r="P2" i="1" s="1"/>
  <c r="O77" i="1" l="1"/>
  <c r="P77" i="1"/>
  <c r="Q77" i="1"/>
  <c r="S77" i="1" s="1"/>
  <c r="O75" i="1"/>
  <c r="P75" i="1"/>
  <c r="Q75" i="1"/>
  <c r="S75" i="1" s="1"/>
  <c r="R28" i="1"/>
  <c r="O73" i="1"/>
  <c r="P73" i="1"/>
  <c r="Q73" i="1"/>
  <c r="S73" i="1" s="1"/>
  <c r="O259" i="1"/>
  <c r="P116" i="1"/>
  <c r="P16" i="1"/>
  <c r="Q16" i="1"/>
  <c r="S16" i="1" s="1"/>
  <c r="P15" i="1"/>
  <c r="P35" i="1"/>
  <c r="Q29" i="1"/>
  <c r="S29" i="1" s="1"/>
  <c r="P227" i="1"/>
  <c r="P181" i="1"/>
  <c r="P194" i="1"/>
  <c r="P25" i="1"/>
  <c r="Q259" i="1"/>
  <c r="S259" i="1" s="1"/>
  <c r="P29" i="1"/>
  <c r="O227" i="1"/>
  <c r="P261" i="1"/>
  <c r="Q17" i="1"/>
  <c r="S17" i="1" s="1"/>
  <c r="R110" i="1"/>
  <c r="O116" i="1"/>
  <c r="R63" i="1"/>
  <c r="S63" i="1" s="1"/>
  <c r="R116" i="1"/>
  <c r="S116" i="1" s="1"/>
  <c r="O15" i="1"/>
  <c r="R139" i="1"/>
  <c r="S139" i="1" s="1"/>
  <c r="P223" i="1"/>
  <c r="Q15" i="1"/>
  <c r="S15" i="1" s="1"/>
  <c r="R59" i="1"/>
  <c r="R78" i="1"/>
  <c r="S78" i="1" s="1"/>
  <c r="Q131" i="1"/>
  <c r="R240" i="1"/>
  <c r="S240" i="1" s="1"/>
  <c r="O133" i="1"/>
  <c r="Q246" i="1"/>
  <c r="S246" i="1" s="1"/>
  <c r="R25" i="1"/>
  <c r="S25" i="1" s="1"/>
  <c r="R186" i="1"/>
  <c r="S186" i="1" s="1"/>
  <c r="O265" i="1"/>
  <c r="O147" i="1"/>
  <c r="R69" i="1"/>
  <c r="S69" i="1" s="1"/>
  <c r="O172" i="1"/>
  <c r="O107" i="1"/>
  <c r="O248" i="1"/>
  <c r="P60" i="1"/>
  <c r="O113" i="1"/>
  <c r="O144" i="1"/>
  <c r="P147" i="1"/>
  <c r="O84" i="1"/>
  <c r="P89" i="1"/>
  <c r="P172" i="1"/>
  <c r="R224" i="1"/>
  <c r="S224" i="1" s="1"/>
  <c r="R107" i="1"/>
  <c r="S107" i="1" s="1"/>
  <c r="Q245" i="1"/>
  <c r="P208" i="1"/>
  <c r="O59" i="1"/>
  <c r="O62" i="1"/>
  <c r="O28" i="1"/>
  <c r="P113" i="1"/>
  <c r="O139" i="1"/>
  <c r="P144" i="1"/>
  <c r="R147" i="1"/>
  <c r="S147" i="1" s="1"/>
  <c r="R84" i="1"/>
  <c r="S84" i="1" s="1"/>
  <c r="Q158" i="1"/>
  <c r="R245" i="1"/>
  <c r="O214" i="1"/>
  <c r="P7" i="1"/>
  <c r="O46" i="1"/>
  <c r="Q59" i="1"/>
  <c r="O25" i="1"/>
  <c r="Q28" i="1"/>
  <c r="P139" i="1"/>
  <c r="R86" i="1"/>
  <c r="S86" i="1" s="1"/>
  <c r="O223" i="1"/>
  <c r="O240" i="1"/>
  <c r="O58" i="1"/>
  <c r="Q95" i="1"/>
  <c r="O129" i="1"/>
  <c r="O74" i="1"/>
  <c r="P83" i="1"/>
  <c r="P222" i="1"/>
  <c r="R223" i="1"/>
  <c r="S223" i="1" s="1"/>
  <c r="P160" i="1"/>
  <c r="O254" i="1"/>
  <c r="P207" i="1"/>
  <c r="O216" i="1"/>
  <c r="R30" i="1"/>
  <c r="P97" i="1"/>
  <c r="R129" i="1"/>
  <c r="S129" i="1" s="1"/>
  <c r="O66" i="1"/>
  <c r="R74" i="1"/>
  <c r="S74" i="1" s="1"/>
  <c r="R187" i="1"/>
  <c r="S187" i="1" s="1"/>
  <c r="R172" i="1"/>
  <c r="S172" i="1" s="1"/>
  <c r="R222" i="1"/>
  <c r="O182" i="1"/>
  <c r="P198" i="1"/>
  <c r="O17" i="1"/>
  <c r="R20" i="1"/>
  <c r="S20" i="1" s="1"/>
  <c r="P27" i="1"/>
  <c r="O99" i="1"/>
  <c r="S66" i="1"/>
  <c r="R80" i="1"/>
  <c r="S80" i="1" s="1"/>
  <c r="O90" i="1"/>
  <c r="Q157" i="1"/>
  <c r="S157" i="1" s="1"/>
  <c r="Q234" i="1"/>
  <c r="O245" i="1"/>
  <c r="O246" i="1"/>
  <c r="Q249" i="1"/>
  <c r="S249" i="1" s="1"/>
  <c r="P200" i="1"/>
  <c r="O209" i="1"/>
  <c r="R269" i="1"/>
  <c r="S269" i="1" s="1"/>
  <c r="O16" i="1"/>
  <c r="P17" i="1"/>
  <c r="R55" i="1"/>
  <c r="R99" i="1"/>
  <c r="S99" i="1" s="1"/>
  <c r="R152" i="1"/>
  <c r="S152" i="1" s="1"/>
  <c r="P72" i="1"/>
  <c r="R90" i="1"/>
  <c r="S90" i="1" s="1"/>
  <c r="Q176" i="1"/>
  <c r="S176" i="1" s="1"/>
  <c r="O236" i="1"/>
  <c r="P246" i="1"/>
  <c r="O181" i="1"/>
  <c r="R204" i="1"/>
  <c r="S204" i="1" s="1"/>
  <c r="O271" i="1"/>
  <c r="R6" i="1"/>
  <c r="P31" i="1"/>
  <c r="Q34" i="1"/>
  <c r="O37" i="1"/>
  <c r="P38" i="1"/>
  <c r="O57" i="1"/>
  <c r="P61" i="1"/>
  <c r="O118" i="1"/>
  <c r="Q122" i="1"/>
  <c r="R195" i="1"/>
  <c r="P175" i="1"/>
  <c r="Q221" i="1"/>
  <c r="O168" i="1"/>
  <c r="O253" i="1"/>
  <c r="R264" i="1"/>
  <c r="S264" i="1" s="1"/>
  <c r="P132" i="1"/>
  <c r="O199" i="1"/>
  <c r="P33" i="1"/>
  <c r="O36" i="1"/>
  <c r="P37" i="1"/>
  <c r="O56" i="1"/>
  <c r="Q57" i="1"/>
  <c r="S57" i="1" s="1"/>
  <c r="O23" i="1"/>
  <c r="P118" i="1"/>
  <c r="O190" i="1"/>
  <c r="Q106" i="1"/>
  <c r="S106" i="1" s="1"/>
  <c r="Q235" i="1"/>
  <c r="S235" i="1" s="1"/>
  <c r="P253" i="1"/>
  <c r="O260" i="1"/>
  <c r="P131" i="1"/>
  <c r="Q132" i="1"/>
  <c r="S132" i="1" s="1"/>
  <c r="O198" i="1"/>
  <c r="P199" i="1"/>
  <c r="O208" i="1"/>
  <c r="O215" i="1"/>
  <c r="Q270" i="1"/>
  <c r="O2" i="1"/>
  <c r="Q13" i="1"/>
  <c r="Q33" i="1"/>
  <c r="P36" i="1"/>
  <c r="R37" i="1"/>
  <c r="S37" i="1" s="1"/>
  <c r="O55" i="1"/>
  <c r="Q56" i="1"/>
  <c r="O20" i="1"/>
  <c r="Q23" i="1"/>
  <c r="P170" i="1"/>
  <c r="P117" i="1"/>
  <c r="R118" i="1"/>
  <c r="S118" i="1" s="1"/>
  <c r="O78" i="1"/>
  <c r="O69" i="1"/>
  <c r="O187" i="1"/>
  <c r="R190" i="1"/>
  <c r="O174" i="1"/>
  <c r="O177" i="1"/>
  <c r="O224" i="1"/>
  <c r="O157" i="1"/>
  <c r="O158" i="1"/>
  <c r="Q260" i="1"/>
  <c r="S260" i="1" s="1"/>
  <c r="O279" i="1"/>
  <c r="R36" i="1"/>
  <c r="S36" i="1" s="1"/>
  <c r="Q55" i="1"/>
  <c r="R56" i="1"/>
  <c r="P20" i="1"/>
  <c r="P78" i="1"/>
  <c r="P69" i="1"/>
  <c r="P187" i="1"/>
  <c r="R174" i="1"/>
  <c r="S174" i="1" s="1"/>
  <c r="P177" i="1"/>
  <c r="P224" i="1"/>
  <c r="P157" i="1"/>
  <c r="P158" i="1"/>
  <c r="R131" i="1"/>
  <c r="R198" i="1"/>
  <c r="S198" i="1" s="1"/>
  <c r="P279" i="1"/>
  <c r="O280" i="1"/>
  <c r="R265" i="1"/>
  <c r="S265" i="1" s="1"/>
  <c r="P6" i="1"/>
  <c r="P14" i="1"/>
  <c r="P34" i="1"/>
  <c r="O38" i="1"/>
  <c r="Q45" i="1"/>
  <c r="Q112" i="1"/>
  <c r="P94" i="1"/>
  <c r="P99" i="1"/>
  <c r="P65" i="1"/>
  <c r="P107" i="1"/>
  <c r="Q233" i="1"/>
  <c r="S233" i="1" s="1"/>
  <c r="O261" i="1"/>
  <c r="R248" i="1"/>
  <c r="S248" i="1" s="1"/>
  <c r="R272" i="1"/>
  <c r="S272" i="1" s="1"/>
  <c r="P216" i="1"/>
  <c r="Q6" i="1"/>
  <c r="P13" i="1"/>
  <c r="P32" i="1"/>
  <c r="R33" i="1"/>
  <c r="R34" i="1"/>
  <c r="Q38" i="1"/>
  <c r="S38" i="1" s="1"/>
  <c r="P57" i="1"/>
  <c r="P45" i="1"/>
  <c r="Q93" i="1"/>
  <c r="R113" i="1"/>
  <c r="S113" i="1" s="1"/>
  <c r="O94" i="1"/>
  <c r="O97" i="1"/>
  <c r="P129" i="1"/>
  <c r="R144" i="1"/>
  <c r="S144" i="1" s="1"/>
  <c r="R122" i="1"/>
  <c r="P66" i="1"/>
  <c r="P80" i="1"/>
  <c r="P86" i="1"/>
  <c r="P186" i="1"/>
  <c r="P191" i="1"/>
  <c r="R194" i="1"/>
  <c r="S194" i="1" s="1"/>
  <c r="O175" i="1"/>
  <c r="O176" i="1"/>
  <c r="R177" i="1"/>
  <c r="S177" i="1" s="1"/>
  <c r="O221" i="1"/>
  <c r="Q222" i="1"/>
  <c r="O160" i="1"/>
  <c r="R168" i="1"/>
  <c r="S168" i="1" s="1"/>
  <c r="Q227" i="1"/>
  <c r="S227" i="1" s="1"/>
  <c r="Q230" i="1"/>
  <c r="S230" i="1" s="1"/>
  <c r="R234" i="1"/>
  <c r="Q238" i="1"/>
  <c r="S238" i="1" s="1"/>
  <c r="R254" i="1"/>
  <c r="S254" i="1" s="1"/>
  <c r="P259" i="1"/>
  <c r="P260" i="1"/>
  <c r="R263" i="1"/>
  <c r="S263" i="1" s="1"/>
  <c r="R182" i="1"/>
  <c r="S182" i="1" s="1"/>
  <c r="O132" i="1"/>
  <c r="P133" i="1"/>
  <c r="Q199" i="1"/>
  <c r="S199" i="1" s="1"/>
  <c r="R209" i="1"/>
  <c r="S209" i="1" s="1"/>
  <c r="P214" i="1"/>
  <c r="P215" i="1"/>
  <c r="O262" i="1"/>
  <c r="P271" i="1"/>
  <c r="P280" i="1"/>
  <c r="Q214" i="1"/>
  <c r="S214" i="1" s="1"/>
  <c r="Q215" i="1"/>
  <c r="S215" i="1" s="1"/>
  <c r="Q271" i="1"/>
  <c r="S271" i="1" s="1"/>
  <c r="Q280" i="1"/>
  <c r="S280" i="1" s="1"/>
  <c r="R13" i="1"/>
  <c r="Q31" i="1"/>
  <c r="P49" i="1"/>
  <c r="P54" i="1"/>
  <c r="R45" i="1"/>
  <c r="Q62" i="1"/>
  <c r="O111" i="1"/>
  <c r="P127" i="1"/>
  <c r="R94" i="1"/>
  <c r="S94" i="1" s="1"/>
  <c r="Q97" i="1"/>
  <c r="S97" i="1" s="1"/>
  <c r="O142" i="1"/>
  <c r="O150" i="1"/>
  <c r="O125" i="1"/>
  <c r="R65" i="1"/>
  <c r="S65" i="1" s="1"/>
  <c r="O71" i="1"/>
  <c r="O82" i="1"/>
  <c r="O87" i="1"/>
  <c r="O189" i="1"/>
  <c r="Q190" i="1"/>
  <c r="P174" i="1"/>
  <c r="Q175" i="1"/>
  <c r="S175" i="1" s="1"/>
  <c r="R221" i="1"/>
  <c r="O153" i="1"/>
  <c r="R160" i="1"/>
  <c r="S160" i="1" s="1"/>
  <c r="O165" i="1"/>
  <c r="O166" i="1"/>
  <c r="O217" i="1"/>
  <c r="O218" i="1"/>
  <c r="O229" i="1"/>
  <c r="O232" i="1"/>
  <c r="O237" i="1"/>
  <c r="O251" i="1"/>
  <c r="O252" i="1"/>
  <c r="Q241" i="1"/>
  <c r="S241" i="1" s="1"/>
  <c r="O179" i="1"/>
  <c r="O180" i="1"/>
  <c r="O206" i="1"/>
  <c r="O207" i="1"/>
  <c r="R275" i="1"/>
  <c r="S275" i="1" s="1"/>
  <c r="R4" i="1"/>
  <c r="S4" i="1" s="1"/>
  <c r="O10" i="1"/>
  <c r="O5" i="1"/>
  <c r="O8" i="1"/>
  <c r="O9" i="1"/>
  <c r="R12" i="1"/>
  <c r="O18" i="1"/>
  <c r="R31" i="1"/>
  <c r="Q49" i="1"/>
  <c r="P53" i="1"/>
  <c r="R44" i="1"/>
  <c r="R62" i="1"/>
  <c r="R23" i="1"/>
  <c r="O26" i="1"/>
  <c r="Q111" i="1"/>
  <c r="O119" i="1"/>
  <c r="O100" i="1"/>
  <c r="O141" i="1"/>
  <c r="Q142" i="1"/>
  <c r="O149" i="1"/>
  <c r="Q150" i="1"/>
  <c r="O124" i="1"/>
  <c r="Q125" i="1"/>
  <c r="O70" i="1"/>
  <c r="Q71" i="1"/>
  <c r="O81" i="1"/>
  <c r="Q82" i="1"/>
  <c r="O88" i="1"/>
  <c r="Q87" i="1"/>
  <c r="P189" i="1"/>
  <c r="O226" i="1"/>
  <c r="P162" i="1"/>
  <c r="P165" i="1"/>
  <c r="P166" i="1"/>
  <c r="Q52" i="1"/>
  <c r="S52" i="1" s="1"/>
  <c r="P217" i="1"/>
  <c r="P218" i="1"/>
  <c r="Q103" i="1"/>
  <c r="S103" i="1" s="1"/>
  <c r="R229" i="1"/>
  <c r="S229" i="1" s="1"/>
  <c r="R237" i="1"/>
  <c r="S237" i="1" s="1"/>
  <c r="P251" i="1"/>
  <c r="P252" i="1"/>
  <c r="O247" i="1"/>
  <c r="P179" i="1"/>
  <c r="P180" i="1"/>
  <c r="Q135" i="1"/>
  <c r="S135" i="1" s="1"/>
  <c r="O201" i="1"/>
  <c r="P206" i="1"/>
  <c r="O277" i="1"/>
  <c r="O278" i="1"/>
  <c r="R49" i="1"/>
  <c r="Q53" i="1"/>
  <c r="R111" i="1"/>
  <c r="Q119" i="1"/>
  <c r="Q100" i="1"/>
  <c r="P141" i="1"/>
  <c r="R142" i="1"/>
  <c r="P149" i="1"/>
  <c r="R150" i="1"/>
  <c r="P124" i="1"/>
  <c r="R125" i="1"/>
  <c r="P70" i="1"/>
  <c r="R71" i="1"/>
  <c r="P81" i="1"/>
  <c r="R82" i="1"/>
  <c r="P88" i="1"/>
  <c r="R87" i="1"/>
  <c r="R189" i="1"/>
  <c r="S189" i="1" s="1"/>
  <c r="P226" i="1"/>
  <c r="Q165" i="1"/>
  <c r="S165" i="1" s="1"/>
  <c r="Q166" i="1"/>
  <c r="S166" i="1" s="1"/>
  <c r="Q217" i="1"/>
  <c r="S217" i="1" s="1"/>
  <c r="Q218" i="1"/>
  <c r="S218" i="1" s="1"/>
  <c r="Q251" i="1"/>
  <c r="S251" i="1" s="1"/>
  <c r="Q252" i="1"/>
  <c r="S252" i="1" s="1"/>
  <c r="P247" i="1"/>
  <c r="Q179" i="1"/>
  <c r="S179" i="1" s="1"/>
  <c r="Q180" i="1"/>
  <c r="S180" i="1" s="1"/>
  <c r="R201" i="1"/>
  <c r="S201" i="1" s="1"/>
  <c r="Q206" i="1"/>
  <c r="S206" i="1" s="1"/>
  <c r="Q207" i="1"/>
  <c r="S207" i="1" s="1"/>
  <c r="P277" i="1"/>
  <c r="P278" i="1"/>
  <c r="P5" i="1"/>
  <c r="P8" i="1"/>
  <c r="P9" i="1"/>
  <c r="Q5" i="1"/>
  <c r="S5" i="1" s="1"/>
  <c r="Q8" i="1"/>
  <c r="S8" i="1" s="1"/>
  <c r="Q9" i="1"/>
  <c r="S9" i="1" s="1"/>
  <c r="O29" i="1"/>
  <c r="R48" i="1"/>
  <c r="O39" i="1"/>
  <c r="R53" i="1"/>
  <c r="P171" i="1"/>
  <c r="R119" i="1"/>
  <c r="R100" i="1"/>
  <c r="R141" i="1"/>
  <c r="S141" i="1" s="1"/>
  <c r="R149" i="1"/>
  <c r="S149" i="1" s="1"/>
  <c r="O152" i="1"/>
  <c r="O122" i="1"/>
  <c r="P123" i="1"/>
  <c r="R124" i="1"/>
  <c r="S124" i="1" s="1"/>
  <c r="O63" i="1"/>
  <c r="R70" i="1"/>
  <c r="S70" i="1" s="1"/>
  <c r="R81" i="1"/>
  <c r="S81" i="1" s="1"/>
  <c r="R88" i="1"/>
  <c r="S88" i="1" s="1"/>
  <c r="O192" i="1"/>
  <c r="P195" i="1"/>
  <c r="O219" i="1"/>
  <c r="R226" i="1"/>
  <c r="S226" i="1" s="1"/>
  <c r="Q169" i="1"/>
  <c r="S169" i="1" s="1"/>
  <c r="O102" i="1"/>
  <c r="O228" i="1"/>
  <c r="O234" i="1"/>
  <c r="O235" i="1"/>
  <c r="Q197" i="1"/>
  <c r="S197" i="1" s="1"/>
  <c r="Q255" i="1"/>
  <c r="S255" i="1" s="1"/>
  <c r="Q183" i="1"/>
  <c r="S183" i="1" s="1"/>
  <c r="O134" i="1"/>
  <c r="O200" i="1"/>
  <c r="R212" i="1"/>
  <c r="S212" i="1" s="1"/>
  <c r="Q277" i="1"/>
  <c r="S277" i="1" s="1"/>
  <c r="Q278" i="1"/>
  <c r="S278" i="1" s="1"/>
  <c r="P152" i="1"/>
  <c r="P63" i="1"/>
  <c r="R192" i="1"/>
  <c r="S192" i="1" s="1"/>
  <c r="Q195" i="1"/>
  <c r="S158" i="1"/>
  <c r="R102" i="1"/>
  <c r="S102" i="1" s="1"/>
  <c r="P235" i="1"/>
  <c r="R134" i="1"/>
  <c r="S134" i="1" s="1"/>
  <c r="O282" i="1"/>
  <c r="R114" i="1"/>
  <c r="P114" i="1"/>
  <c r="R151" i="1"/>
  <c r="Q151" i="1"/>
  <c r="O151" i="1"/>
  <c r="O68" i="1"/>
  <c r="R68" i="1"/>
  <c r="Q68" i="1"/>
  <c r="Q2" i="1"/>
  <c r="P3" i="1"/>
  <c r="O4" i="1"/>
  <c r="R2" i="1"/>
  <c r="Q3" i="1"/>
  <c r="P4" i="1"/>
  <c r="R10" i="1"/>
  <c r="S10" i="1" s="1"/>
  <c r="Q11" i="1"/>
  <c r="P12" i="1"/>
  <c r="R18" i="1"/>
  <c r="S18" i="1" s="1"/>
  <c r="Q19" i="1"/>
  <c r="P30" i="1"/>
  <c r="R46" i="1"/>
  <c r="S46" i="1" s="1"/>
  <c r="Q47" i="1"/>
  <c r="P48" i="1"/>
  <c r="R39" i="1"/>
  <c r="S39" i="1" s="1"/>
  <c r="Q109" i="1"/>
  <c r="P110" i="1"/>
  <c r="R58" i="1"/>
  <c r="S58" i="1" s="1"/>
  <c r="R40" i="1"/>
  <c r="S40" i="1" s="1"/>
  <c r="R41" i="1"/>
  <c r="R42" i="1"/>
  <c r="Q43" i="1"/>
  <c r="P44" i="1"/>
  <c r="P91" i="1"/>
  <c r="Q92" i="1"/>
  <c r="Q108" i="1"/>
  <c r="P21" i="1"/>
  <c r="P22" i="1"/>
  <c r="R26" i="1"/>
  <c r="S26" i="1" s="1"/>
  <c r="P26" i="1"/>
  <c r="O117" i="1"/>
  <c r="R117" i="1"/>
  <c r="S117" i="1" s="1"/>
  <c r="O148" i="1"/>
  <c r="R148" i="1"/>
  <c r="S148" i="1" s="1"/>
  <c r="Q121" i="1"/>
  <c r="S121" i="1" s="1"/>
  <c r="O121" i="1"/>
  <c r="R185" i="1"/>
  <c r="Q185" i="1"/>
  <c r="P185" i="1"/>
  <c r="O185" i="1"/>
  <c r="R3" i="1"/>
  <c r="O7" i="1"/>
  <c r="R11" i="1"/>
  <c r="Q12" i="1"/>
  <c r="O14" i="1"/>
  <c r="R19" i="1"/>
  <c r="Q30" i="1"/>
  <c r="O32" i="1"/>
  <c r="R47" i="1"/>
  <c r="Q48" i="1"/>
  <c r="O35" i="1"/>
  <c r="R109" i="1"/>
  <c r="Q110" i="1"/>
  <c r="S110" i="1" s="1"/>
  <c r="O54" i="1"/>
  <c r="R43" i="1"/>
  <c r="Q44" i="1"/>
  <c r="O60" i="1"/>
  <c r="O61" i="1"/>
  <c r="R91" i="1"/>
  <c r="S91" i="1" s="1"/>
  <c r="R92" i="1"/>
  <c r="R108" i="1"/>
  <c r="Q21" i="1"/>
  <c r="S21" i="1" s="1"/>
  <c r="R22" i="1"/>
  <c r="S22" i="1" s="1"/>
  <c r="O171" i="1"/>
  <c r="Q115" i="1"/>
  <c r="O115" i="1"/>
  <c r="O140" i="1"/>
  <c r="R140" i="1"/>
  <c r="Q146" i="1"/>
  <c r="O146" i="1"/>
  <c r="P151" i="1"/>
  <c r="R64" i="1"/>
  <c r="S64" i="1" s="1"/>
  <c r="P64" i="1"/>
  <c r="O64" i="1"/>
  <c r="P68" i="1"/>
  <c r="O67" i="1"/>
  <c r="R67" i="1"/>
  <c r="Q67" i="1"/>
  <c r="O164" i="1"/>
  <c r="P164" i="1"/>
  <c r="R164" i="1"/>
  <c r="R242" i="1"/>
  <c r="Q242" i="1"/>
  <c r="P242" i="1"/>
  <c r="O242" i="1"/>
  <c r="P205" i="1"/>
  <c r="O205" i="1"/>
  <c r="R205" i="1"/>
  <c r="Q205" i="1"/>
  <c r="O98" i="1"/>
  <c r="R98" i="1"/>
  <c r="Q138" i="1"/>
  <c r="O138" i="1"/>
  <c r="Q32" i="1"/>
  <c r="S32" i="1" s="1"/>
  <c r="Q35" i="1"/>
  <c r="S35" i="1" s="1"/>
  <c r="Q54" i="1"/>
  <c r="S54" i="1" s="1"/>
  <c r="Q60" i="1"/>
  <c r="S60" i="1" s="1"/>
  <c r="R61" i="1"/>
  <c r="S61" i="1" s="1"/>
  <c r="R171" i="1"/>
  <c r="S171" i="1" s="1"/>
  <c r="Q96" i="1"/>
  <c r="S96" i="1" s="1"/>
  <c r="O96" i="1"/>
  <c r="R145" i="1"/>
  <c r="P145" i="1"/>
  <c r="O145" i="1"/>
  <c r="O188" i="1"/>
  <c r="R188" i="1"/>
  <c r="Q188" i="1"/>
  <c r="Q51" i="1"/>
  <c r="P51" i="1"/>
  <c r="O51" i="1"/>
  <c r="R120" i="1"/>
  <c r="P120" i="1"/>
  <c r="O120" i="1"/>
  <c r="R193" i="1"/>
  <c r="Q193" i="1"/>
  <c r="P193" i="1"/>
  <c r="O193" i="1"/>
  <c r="O156" i="1"/>
  <c r="R156" i="1"/>
  <c r="Q156" i="1"/>
  <c r="P156" i="1"/>
  <c r="Q105" i="1"/>
  <c r="P105" i="1"/>
  <c r="R105" i="1"/>
  <c r="O105" i="1"/>
  <c r="P244" i="1"/>
  <c r="O244" i="1"/>
  <c r="Q244" i="1"/>
  <c r="Q7" i="1"/>
  <c r="S7" i="1" s="1"/>
  <c r="Q14" i="1"/>
  <c r="S14" i="1" s="1"/>
  <c r="R93" i="1"/>
  <c r="O93" i="1"/>
  <c r="R112" i="1"/>
  <c r="O112" i="1"/>
  <c r="R95" i="1"/>
  <c r="P95" i="1"/>
  <c r="R137" i="1"/>
  <c r="S137" i="1" s="1"/>
  <c r="P137" i="1"/>
  <c r="O137" i="1"/>
  <c r="P148" i="1"/>
  <c r="P121" i="1"/>
  <c r="R126" i="1"/>
  <c r="Q126" i="1"/>
  <c r="O126" i="1"/>
  <c r="R76" i="1"/>
  <c r="Q76" i="1"/>
  <c r="P76" i="1"/>
  <c r="O76" i="1"/>
  <c r="O173" i="1"/>
  <c r="R173" i="1"/>
  <c r="Q173" i="1"/>
  <c r="Q220" i="1"/>
  <c r="S220" i="1" s="1"/>
  <c r="O220" i="1"/>
  <c r="P220" i="1"/>
  <c r="P163" i="1"/>
  <c r="O163" i="1"/>
  <c r="R163" i="1"/>
  <c r="S163" i="1" s="1"/>
  <c r="Q164" i="1"/>
  <c r="R211" i="1"/>
  <c r="Q211" i="1"/>
  <c r="P211" i="1"/>
  <c r="O211" i="1"/>
  <c r="R24" i="1"/>
  <c r="O24" i="1"/>
  <c r="P10" i="1"/>
  <c r="O11" i="1"/>
  <c r="P18" i="1"/>
  <c r="O19" i="1"/>
  <c r="P46" i="1"/>
  <c r="O47" i="1"/>
  <c r="P39" i="1"/>
  <c r="O109" i="1"/>
  <c r="P58" i="1"/>
  <c r="O40" i="1"/>
  <c r="O41" i="1"/>
  <c r="P42" i="1"/>
  <c r="O43" i="1"/>
  <c r="P24" i="1"/>
  <c r="O170" i="1"/>
  <c r="R170" i="1"/>
  <c r="S170" i="1" s="1"/>
  <c r="O114" i="1"/>
  <c r="R115" i="1"/>
  <c r="R127" i="1"/>
  <c r="S127" i="1" s="1"/>
  <c r="O127" i="1"/>
  <c r="P98" i="1"/>
  <c r="P138" i="1"/>
  <c r="Q140" i="1"/>
  <c r="R143" i="1"/>
  <c r="Q143" i="1"/>
  <c r="O143" i="1"/>
  <c r="R146" i="1"/>
  <c r="Q120" i="1"/>
  <c r="R85" i="1"/>
  <c r="Q85" i="1"/>
  <c r="P85" i="1"/>
  <c r="O85" i="1"/>
  <c r="P155" i="1"/>
  <c r="R155" i="1"/>
  <c r="Q155" i="1"/>
  <c r="O155" i="1"/>
  <c r="R159" i="1"/>
  <c r="Q159" i="1"/>
  <c r="P159" i="1"/>
  <c r="O159" i="1"/>
  <c r="R167" i="1"/>
  <c r="Q167" i="1"/>
  <c r="O167" i="1"/>
  <c r="R101" i="1"/>
  <c r="Q101" i="1"/>
  <c r="P101" i="1"/>
  <c r="O101" i="1"/>
  <c r="R244" i="1"/>
  <c r="P40" i="1"/>
  <c r="Q41" i="1"/>
  <c r="Q42" i="1"/>
  <c r="O91" i="1"/>
  <c r="O92" i="1"/>
  <c r="P108" i="1"/>
  <c r="O21" i="1"/>
  <c r="O22" i="1"/>
  <c r="Q24" i="1"/>
  <c r="Q27" i="1"/>
  <c r="S27" i="1" s="1"/>
  <c r="O27" i="1"/>
  <c r="Q114" i="1"/>
  <c r="P96" i="1"/>
  <c r="Q98" i="1"/>
  <c r="R128" i="1"/>
  <c r="Q128" i="1"/>
  <c r="O128" i="1"/>
  <c r="R138" i="1"/>
  <c r="Q145" i="1"/>
  <c r="O123" i="1"/>
  <c r="R123" i="1"/>
  <c r="S123" i="1" s="1"/>
  <c r="O79" i="1"/>
  <c r="R79" i="1"/>
  <c r="Q79" i="1"/>
  <c r="P188" i="1"/>
  <c r="R225" i="1"/>
  <c r="O225" i="1"/>
  <c r="Q225" i="1"/>
  <c r="R51" i="1"/>
  <c r="Q257" i="1"/>
  <c r="P257" i="1"/>
  <c r="O257" i="1"/>
  <c r="R257" i="1"/>
  <c r="Q154" i="1"/>
  <c r="O154" i="1"/>
  <c r="Q196" i="1"/>
  <c r="P196" i="1"/>
  <c r="O196" i="1"/>
  <c r="P258" i="1"/>
  <c r="O258" i="1"/>
  <c r="R203" i="1"/>
  <c r="Q203" i="1"/>
  <c r="P203" i="1"/>
  <c r="O203" i="1"/>
  <c r="P276" i="1"/>
  <c r="O276" i="1"/>
  <c r="R276" i="1"/>
  <c r="O72" i="1"/>
  <c r="O83" i="1"/>
  <c r="O89" i="1"/>
  <c r="O191" i="1"/>
  <c r="P176" i="1"/>
  <c r="R153" i="1"/>
  <c r="S153" i="1" s="1"/>
  <c r="P153" i="1"/>
  <c r="P52" i="1"/>
  <c r="O52" i="1"/>
  <c r="R104" i="1"/>
  <c r="Q104" i="1"/>
  <c r="O104" i="1"/>
  <c r="R236" i="1"/>
  <c r="Q236" i="1"/>
  <c r="R250" i="1"/>
  <c r="Q250" i="1"/>
  <c r="P250" i="1"/>
  <c r="O250" i="1"/>
  <c r="R184" i="1"/>
  <c r="Q184" i="1"/>
  <c r="P184" i="1"/>
  <c r="O184" i="1"/>
  <c r="R136" i="1"/>
  <c r="Q136" i="1"/>
  <c r="P136" i="1"/>
  <c r="O136" i="1"/>
  <c r="P213" i="1"/>
  <c r="O213" i="1"/>
  <c r="R213" i="1"/>
  <c r="S213" i="1" s="1"/>
  <c r="Q72" i="1"/>
  <c r="S72" i="1" s="1"/>
  <c r="P74" i="1"/>
  <c r="Q83" i="1"/>
  <c r="S83" i="1" s="1"/>
  <c r="P84" i="1"/>
  <c r="Q89" i="1"/>
  <c r="S89" i="1" s="1"/>
  <c r="P90" i="1"/>
  <c r="Q191" i="1"/>
  <c r="S191" i="1" s="1"/>
  <c r="P192" i="1"/>
  <c r="R219" i="1"/>
  <c r="S219" i="1" s="1"/>
  <c r="P219" i="1"/>
  <c r="Q162" i="1"/>
  <c r="S162" i="1" s="1"/>
  <c r="O162" i="1"/>
  <c r="P233" i="1"/>
  <c r="O233" i="1"/>
  <c r="R239" i="1"/>
  <c r="Q239" i="1"/>
  <c r="P239" i="1"/>
  <c r="O239" i="1"/>
  <c r="P178" i="1"/>
  <c r="O178" i="1"/>
  <c r="R178" i="1"/>
  <c r="S178" i="1" s="1"/>
  <c r="P130" i="1"/>
  <c r="O130" i="1"/>
  <c r="R130" i="1"/>
  <c r="S130" i="1" s="1"/>
  <c r="P273" i="1"/>
  <c r="O273" i="1"/>
  <c r="R273" i="1"/>
  <c r="S273" i="1" s="1"/>
  <c r="O65" i="1"/>
  <c r="O80" i="1"/>
  <c r="O86" i="1"/>
  <c r="O186" i="1"/>
  <c r="O194" i="1"/>
  <c r="P154" i="1"/>
  <c r="R50" i="1"/>
  <c r="Q50" i="1"/>
  <c r="O50" i="1"/>
  <c r="R228" i="1"/>
  <c r="Q228" i="1"/>
  <c r="Q232" i="1"/>
  <c r="S232" i="1" s="1"/>
  <c r="P232" i="1"/>
  <c r="R196" i="1"/>
  <c r="Q258" i="1"/>
  <c r="S258" i="1" s="1"/>
  <c r="Q243" i="1"/>
  <c r="S243" i="1" s="1"/>
  <c r="P243" i="1"/>
  <c r="O243" i="1"/>
  <c r="Q276" i="1"/>
  <c r="R268" i="1"/>
  <c r="Q268" i="1"/>
  <c r="P268" i="1"/>
  <c r="O268" i="1"/>
  <c r="R154" i="1"/>
  <c r="R161" i="1"/>
  <c r="S161" i="1" s="1"/>
  <c r="P161" i="1"/>
  <c r="O161" i="1"/>
  <c r="R256" i="1"/>
  <c r="Q256" i="1"/>
  <c r="P256" i="1"/>
  <c r="O256" i="1"/>
  <c r="P106" i="1"/>
  <c r="O106" i="1"/>
  <c r="R231" i="1"/>
  <c r="Q231" i="1"/>
  <c r="O231" i="1"/>
  <c r="P197" i="1"/>
  <c r="O197" i="1"/>
  <c r="R274" i="1"/>
  <c r="Q274" i="1"/>
  <c r="P274" i="1"/>
  <c r="O274" i="1"/>
  <c r="R270" i="1"/>
  <c r="P282" i="1"/>
  <c r="O283" i="1"/>
  <c r="P168" i="1"/>
  <c r="O169" i="1"/>
  <c r="P102" i="1"/>
  <c r="O103" i="1"/>
  <c r="P229" i="1"/>
  <c r="O230" i="1"/>
  <c r="P237" i="1"/>
  <c r="O238" i="1"/>
  <c r="Q253" i="1"/>
  <c r="S253" i="1" s="1"/>
  <c r="P254" i="1"/>
  <c r="O255" i="1"/>
  <c r="Q261" i="1"/>
  <c r="S261" i="1" s="1"/>
  <c r="P240" i="1"/>
  <c r="O241" i="1"/>
  <c r="Q247" i="1"/>
  <c r="S247" i="1" s="1"/>
  <c r="P248" i="1"/>
  <c r="O249" i="1"/>
  <c r="Q181" i="1"/>
  <c r="S181" i="1" s="1"/>
  <c r="P182" i="1"/>
  <c r="O183" i="1"/>
  <c r="Q133" i="1"/>
  <c r="S133" i="1" s="1"/>
  <c r="P134" i="1"/>
  <c r="O135" i="1"/>
  <c r="Q200" i="1"/>
  <c r="S200" i="1" s="1"/>
  <c r="P201" i="1"/>
  <c r="O202" i="1"/>
  <c r="Q208" i="1"/>
  <c r="S208" i="1" s="1"/>
  <c r="P209" i="1"/>
  <c r="O210" i="1"/>
  <c r="Q216" i="1"/>
  <c r="S216" i="1" s="1"/>
  <c r="P265" i="1"/>
  <c r="O266" i="1"/>
  <c r="Q279" i="1"/>
  <c r="S279" i="1" s="1"/>
  <c r="P262" i="1"/>
  <c r="O267" i="1"/>
  <c r="Q282" i="1"/>
  <c r="S282" i="1" s="1"/>
  <c r="P283" i="1"/>
  <c r="O281" i="1"/>
  <c r="P169" i="1"/>
  <c r="P103" i="1"/>
  <c r="P230" i="1"/>
  <c r="P238" i="1"/>
  <c r="P255" i="1"/>
  <c r="P241" i="1"/>
  <c r="P249" i="1"/>
  <c r="P183" i="1"/>
  <c r="P135" i="1"/>
  <c r="P202" i="1"/>
  <c r="P210" i="1"/>
  <c r="P266" i="1"/>
  <c r="Q262" i="1"/>
  <c r="S262" i="1" s="1"/>
  <c r="P267" i="1"/>
  <c r="Q283" i="1"/>
  <c r="S283" i="1" s="1"/>
  <c r="P281" i="1"/>
  <c r="O263" i="1"/>
  <c r="O264" i="1"/>
  <c r="O272" i="1"/>
  <c r="Q202" i="1"/>
  <c r="S202" i="1" s="1"/>
  <c r="O204" i="1"/>
  <c r="Q210" i="1"/>
  <c r="S210" i="1" s="1"/>
  <c r="O212" i="1"/>
  <c r="Q266" i="1"/>
  <c r="S266" i="1" s="1"/>
  <c r="O275" i="1"/>
  <c r="Q267" i="1"/>
  <c r="S267" i="1" s="1"/>
  <c r="O269" i="1"/>
  <c r="Q281" i="1"/>
  <c r="S281" i="1" s="1"/>
  <c r="P263" i="1"/>
  <c r="P264" i="1"/>
  <c r="P272" i="1"/>
  <c r="P204" i="1"/>
  <c r="P212" i="1"/>
  <c r="P275" i="1"/>
  <c r="P269" i="1"/>
  <c r="O270" i="1"/>
  <c r="S28" i="1" l="1"/>
  <c r="S122" i="1"/>
  <c r="S34" i="1"/>
  <c r="S30" i="1"/>
  <c r="S112" i="1"/>
  <c r="S50" i="1"/>
  <c r="S59" i="1"/>
  <c r="S245" i="1"/>
  <c r="S13" i="1"/>
  <c r="S55" i="1"/>
  <c r="S131" i="1"/>
  <c r="S195" i="1"/>
  <c r="S12" i="1"/>
  <c r="S222" i="1"/>
  <c r="S95" i="1"/>
  <c r="S6" i="1"/>
  <c r="S33" i="1"/>
  <c r="S24" i="1"/>
  <c r="S225" i="1"/>
  <c r="S185" i="1"/>
  <c r="S2" i="1"/>
  <c r="S68" i="1"/>
  <c r="S76" i="1"/>
  <c r="S205" i="1"/>
  <c r="S234" i="1"/>
  <c r="S184" i="1"/>
  <c r="S45" i="1"/>
  <c r="S98" i="1"/>
  <c r="S159" i="1"/>
  <c r="S85" i="1"/>
  <c r="S228" i="1"/>
  <c r="S156" i="1"/>
  <c r="S190" i="1"/>
  <c r="S56" i="1"/>
  <c r="S125" i="1"/>
  <c r="S119" i="1"/>
  <c r="S236" i="1"/>
  <c r="S120" i="1"/>
  <c r="S221" i="1"/>
  <c r="S23" i="1"/>
  <c r="S274" i="1"/>
  <c r="S138" i="1"/>
  <c r="S93" i="1"/>
  <c r="S188" i="1"/>
  <c r="S242" i="1"/>
  <c r="S270" i="1"/>
  <c r="S48" i="1"/>
  <c r="S42" i="1"/>
  <c r="S108" i="1"/>
  <c r="S51" i="1"/>
  <c r="S146" i="1"/>
  <c r="S82" i="1"/>
  <c r="S142" i="1"/>
  <c r="S164" i="1"/>
  <c r="S53" i="1"/>
  <c r="S71" i="1"/>
  <c r="S31" i="1"/>
  <c r="S154" i="1"/>
  <c r="S49" i="1"/>
  <c r="S101" i="1"/>
  <c r="S3" i="1"/>
  <c r="S111" i="1"/>
  <c r="S114" i="1"/>
  <c r="S44" i="1"/>
  <c r="S100" i="1"/>
  <c r="S87" i="1"/>
  <c r="S150" i="1"/>
  <c r="S62" i="1"/>
  <c r="S136" i="1"/>
  <c r="S250" i="1"/>
  <c r="S128" i="1"/>
  <c r="S143" i="1"/>
  <c r="S173" i="1"/>
  <c r="S126" i="1"/>
  <c r="S193" i="1"/>
  <c r="S67" i="1"/>
  <c r="S151" i="1"/>
  <c r="S92" i="1"/>
  <c r="S105" i="1"/>
  <c r="S231" i="1"/>
  <c r="S244" i="1"/>
  <c r="S109" i="1"/>
  <c r="S145" i="1"/>
  <c r="S11" i="1"/>
  <c r="S19" i="1"/>
  <c r="S104" i="1"/>
  <c r="S196" i="1"/>
  <c r="S257" i="1"/>
  <c r="S79" i="1"/>
  <c r="S155" i="1"/>
  <c r="S115" i="1"/>
  <c r="S43" i="1"/>
  <c r="S276" i="1"/>
  <c r="S140" i="1"/>
  <c r="S256" i="1"/>
  <c r="S268" i="1"/>
  <c r="S239" i="1"/>
  <c r="S203" i="1"/>
  <c r="S41" i="1"/>
  <c r="S167" i="1"/>
  <c r="S211" i="1"/>
  <c r="S47" i="1"/>
</calcChain>
</file>

<file path=xl/sharedStrings.xml><?xml version="1.0" encoding="utf-8"?>
<sst xmlns="http://schemas.openxmlformats.org/spreadsheetml/2006/main" count="1877" uniqueCount="623">
  <si>
    <t>developer-agreement-transaction</t>
  </si>
  <si>
    <t>developer-agreement-contribution</t>
  </si>
  <si>
    <t>contribution-funding-status</t>
  </si>
  <si>
    <t>amount</t>
  </si>
  <si>
    <t>units</t>
  </si>
  <si>
    <t>start-date</t>
  </si>
  <si>
    <t>end-date</t>
  </si>
  <si>
    <t>Purpose</t>
  </si>
  <si>
    <t>Total for purpose</t>
  </si>
  <si>
    <t>Date entered</t>
  </si>
  <si>
    <t>secured</t>
  </si>
  <si>
    <t>received</t>
  </si>
  <si>
    <t>allocated</t>
  </si>
  <si>
    <t>spent</t>
  </si>
  <si>
    <t>Remaining</t>
  </si>
  <si>
    <t>00/02134/S106/1/T1</t>
  </si>
  <si>
    <t>00/02134/S106/1</t>
  </si>
  <si>
    <t>00/02134/S106/1/T2</t>
  </si>
  <si>
    <t>Allocated</t>
  </si>
  <si>
    <t>02/03264/S106/1/T1</t>
  </si>
  <si>
    <t>02/03264/S106/1</t>
  </si>
  <si>
    <t>06/00246/S106/13/T1</t>
  </si>
  <si>
    <t>06/00246/S106/13</t>
  </si>
  <si>
    <t>06/00246/S106/13/T2</t>
  </si>
  <si>
    <t>06/01520/S106/1/T1</t>
  </si>
  <si>
    <t>06/01520/S106/1</t>
  </si>
  <si>
    <t>07/03648/S106/3/T1</t>
  </si>
  <si>
    <t>07/03648/S106/3</t>
  </si>
  <si>
    <t>07/03648/S106/3/T2</t>
  </si>
  <si>
    <t xml:space="preserve">spent </t>
  </si>
  <si>
    <t>08/00818/S106/2/T1</t>
  </si>
  <si>
    <t>08/00818/S106/2</t>
  </si>
  <si>
    <t>08/00818/S106/2/T2</t>
  </si>
  <si>
    <t>09/01790/S106/1/T1</t>
  </si>
  <si>
    <t>09/01790/S106/1</t>
  </si>
  <si>
    <t>10/00793/S106/3/T1</t>
  </si>
  <si>
    <t>10/00793/S106/3</t>
  </si>
  <si>
    <t>10/00793/S106/4/T1</t>
  </si>
  <si>
    <t>10/00793/S106/4</t>
  </si>
  <si>
    <t>10/02253/S106/3/T1</t>
  </si>
  <si>
    <t>10/02253/S106/3</t>
  </si>
  <si>
    <t>10/02253/S106/3/T2</t>
  </si>
  <si>
    <t>11/00170/S106/1/T1</t>
  </si>
  <si>
    <t>11/00170/S106/1</t>
  </si>
  <si>
    <t>11/00170/S106/1/T2</t>
  </si>
  <si>
    <t>11/00170/S106/2/T1</t>
  </si>
  <si>
    <t>11/00170/S106/2</t>
  </si>
  <si>
    <t>11/00390/S106/1/T1</t>
  </si>
  <si>
    <t>11/00390/S106/1</t>
  </si>
  <si>
    <t>11/00390/S106/1/T2</t>
  </si>
  <si>
    <t>11/01188/S106/1/T1</t>
  </si>
  <si>
    <t>11/01188/S106/1</t>
  </si>
  <si>
    <t>11/01188/S106/2/T1</t>
  </si>
  <si>
    <t>11/01188/S106/2</t>
  </si>
  <si>
    <t>11/01188/S106/2/T2</t>
  </si>
  <si>
    <t>11/01755/S106/2/T1</t>
  </si>
  <si>
    <t>11/01755/S106/2</t>
  </si>
  <si>
    <t>11/01818/S106/3/T1</t>
  </si>
  <si>
    <t>11/01818/S106/3</t>
  </si>
  <si>
    <t>11/01818/S106/3/T2</t>
  </si>
  <si>
    <t>11/01867/S106/13/T1</t>
  </si>
  <si>
    <t>11/01867/S106/13</t>
  </si>
  <si>
    <t>11/01867/S106/8/T1</t>
  </si>
  <si>
    <t>11/01867/S106/8</t>
  </si>
  <si>
    <t>11/01942/S106/1/T1</t>
  </si>
  <si>
    <t>11/01942/S106/1</t>
  </si>
  <si>
    <t>11/01967/S106/1/T1</t>
  </si>
  <si>
    <t>11/01967/S106/1</t>
  </si>
  <si>
    <t>11/01967/S106/1/T2</t>
  </si>
  <si>
    <t>11/01967/S106/3/T1</t>
  </si>
  <si>
    <t>11/01967/S106/3</t>
  </si>
  <si>
    <t>11/01967/S106/4/T1</t>
  </si>
  <si>
    <t>11/01967/S106/4</t>
  </si>
  <si>
    <t>12/00415/S106/1/T1</t>
  </si>
  <si>
    <t>12/00415/S106/1</t>
  </si>
  <si>
    <t>12/00415/S106/2/T1</t>
  </si>
  <si>
    <t>12/00415/S106/2</t>
  </si>
  <si>
    <t>12/00598/S106/2/T1</t>
  </si>
  <si>
    <t>12/00598/S106/2</t>
  </si>
  <si>
    <t>12/00598/S106/2/T2</t>
  </si>
  <si>
    <t>12/00598/S106/3/T1</t>
  </si>
  <si>
    <t>12/00598/S106/3</t>
  </si>
  <si>
    <t>12/00598/S106/3/T2</t>
  </si>
  <si>
    <t>12/01166/S106/2/T1</t>
  </si>
  <si>
    <t>12/01166/S106/2</t>
  </si>
  <si>
    <t>12/01166/S106/4/T1</t>
  </si>
  <si>
    <t>12/01166/S106/4</t>
  </si>
  <si>
    <t>12/01233/S106/1/T1</t>
  </si>
  <si>
    <t>12/01233/S106/1</t>
  </si>
  <si>
    <t>12/01233/S106/1/T2</t>
  </si>
  <si>
    <t>12/01233/S106/1/T3</t>
  </si>
  <si>
    <t>12/01233/S106/2/T1</t>
  </si>
  <si>
    <t>12/01233/S106/2</t>
  </si>
  <si>
    <t>12/01233/S106/2/T2</t>
  </si>
  <si>
    <t>12/01233/S106/2/T3</t>
  </si>
  <si>
    <t>12/01234/S106/1/T1</t>
  </si>
  <si>
    <t>12/01234/S106/1</t>
  </si>
  <si>
    <t>12/01234/S106/1/T2</t>
  </si>
  <si>
    <t>12/01234/S106/2/T1</t>
  </si>
  <si>
    <t>12/01234/S106/2</t>
  </si>
  <si>
    <t>12/01234/S106/3/T1</t>
  </si>
  <si>
    <t>12/01234/S106/3</t>
  </si>
  <si>
    <t>12/01392/S106/1/T1</t>
  </si>
  <si>
    <t>12/01392/S106/1</t>
  </si>
  <si>
    <t>12/01514/S106/2/T1</t>
  </si>
  <si>
    <t>12/01514/S106/2</t>
  </si>
  <si>
    <t>12/01514/S106/2/T2</t>
  </si>
  <si>
    <t>12/01957/S106/1/T1</t>
  </si>
  <si>
    <t>12/01957/S106/1</t>
  </si>
  <si>
    <t>13/00293/S106/10/T1</t>
  </si>
  <si>
    <t>13/00293/S106/10</t>
  </si>
  <si>
    <t>13/00293/S106/11/T1</t>
  </si>
  <si>
    <t>13/00293/S106/11</t>
  </si>
  <si>
    <t>13/00293/S106/11/T2</t>
  </si>
  <si>
    <t>13/00293/S106/12/T1</t>
  </si>
  <si>
    <t>13/00293/S106/12</t>
  </si>
  <si>
    <t>13/00293/S106/12/T2</t>
  </si>
  <si>
    <t>13/00293/S106/13/T1</t>
  </si>
  <si>
    <t>13/00293/S106/13</t>
  </si>
  <si>
    <t>13/00293/S106/13/T2</t>
  </si>
  <si>
    <t>13/00293/S106/6/T1</t>
  </si>
  <si>
    <t>13/00293/S106/6</t>
  </si>
  <si>
    <t>13/00293/S106/7/T1</t>
  </si>
  <si>
    <t>13/00293/S106/7</t>
  </si>
  <si>
    <t>13/00294/S106/1/T1</t>
  </si>
  <si>
    <t>13/00294/S106/1</t>
  </si>
  <si>
    <t>13/00294/S106/2/T1</t>
  </si>
  <si>
    <t>13/00294/S106/2</t>
  </si>
  <si>
    <t>13/00572/S106/1/T1</t>
  </si>
  <si>
    <t>13/00572/S106/1</t>
  </si>
  <si>
    <t>13/00572/S106/1/T2</t>
  </si>
  <si>
    <t>13/00851/S106/3/T1</t>
  </si>
  <si>
    <t>13/00851/S106/3</t>
  </si>
  <si>
    <t>13/00851/S106/3/T2</t>
  </si>
  <si>
    <t>13/00947/S106/2/T1</t>
  </si>
  <si>
    <t>13/00947/S106/2</t>
  </si>
  <si>
    <t>13/00947/S106/4/T1</t>
  </si>
  <si>
    <t>13/00947/S106/4</t>
  </si>
  <si>
    <t>13/00947/S106/4/T2</t>
  </si>
  <si>
    <t>13/00947/S106/5/T1</t>
  </si>
  <si>
    <t>13/00947/S106/5</t>
  </si>
  <si>
    <t>13/01064/S106/1/T1</t>
  </si>
  <si>
    <t>13/01064/S106/1</t>
  </si>
  <si>
    <t>13/01431/S106/1/T1</t>
  </si>
  <si>
    <t>13/01431/S106/1</t>
  </si>
  <si>
    <t>13/01433/S106/10/T1</t>
  </si>
  <si>
    <t>13/01433/S106/10</t>
  </si>
  <si>
    <t>13/01433/S106/3/T1</t>
  </si>
  <si>
    <t>13/01433/S106/3</t>
  </si>
  <si>
    <t>13/01433/S106/4/T1</t>
  </si>
  <si>
    <t>13/01433/S106/4</t>
  </si>
  <si>
    <t>13/01433/S106/5/T1</t>
  </si>
  <si>
    <t>13/01433/S106/5</t>
  </si>
  <si>
    <t>13/01433/S106/6/T1</t>
  </si>
  <si>
    <t>13/01433/S106/6</t>
  </si>
  <si>
    <t>13/01433/S106/8/T1</t>
  </si>
  <si>
    <t>13/01433/S106/8</t>
  </si>
  <si>
    <t>13/01433/S106/9/T1</t>
  </si>
  <si>
    <t>13/01433/S106/9</t>
  </si>
  <si>
    <t>13/01737/S106/4/T1</t>
  </si>
  <si>
    <t>13/01737/S106/4</t>
  </si>
  <si>
    <t>13/01737/S106/5/T1</t>
  </si>
  <si>
    <t>13/01737/S106/5</t>
  </si>
  <si>
    <t>13/02005/S106/1/T1</t>
  </si>
  <si>
    <t>13/02005/S106/1</t>
  </si>
  <si>
    <t>13/02005/S106/1/T2</t>
  </si>
  <si>
    <t>13/02005/S106/2/T1</t>
  </si>
  <si>
    <t>13/02005/S106/2</t>
  </si>
  <si>
    <t>13/02005/S106/2/T2</t>
  </si>
  <si>
    <t>13/02005/S106/2/T3</t>
  </si>
  <si>
    <t>13/02005/S106/3/T1</t>
  </si>
  <si>
    <t>13/02005/S106/3</t>
  </si>
  <si>
    <t>13/02005/S106/3/T2</t>
  </si>
  <si>
    <t>13/02005/S106/3/T3</t>
  </si>
  <si>
    <t>13/02005/S106/4/T1</t>
  </si>
  <si>
    <t>13/02005/S106/4</t>
  </si>
  <si>
    <t>13/02005/S106/4/T2</t>
  </si>
  <si>
    <t>14/00242/S106/3/T1</t>
  </si>
  <si>
    <t>14/00242/S106/3</t>
  </si>
  <si>
    <t>14/00242/S106/5/T1</t>
  </si>
  <si>
    <t>14/00242/S106/5</t>
  </si>
  <si>
    <t>14/00242/S106/6/T1</t>
  </si>
  <si>
    <t>14/00242/S106/6</t>
  </si>
  <si>
    <t>14/00242/S106/7/T1</t>
  </si>
  <si>
    <t>14/00242/S106/7</t>
  </si>
  <si>
    <t>14/00242/S106/7/T2</t>
  </si>
  <si>
    <t>14/00242/S106/8/T1</t>
  </si>
  <si>
    <t>14/00242/S106/8</t>
  </si>
  <si>
    <t>14/00473/S106/3/T1</t>
  </si>
  <si>
    <t>14/00473/S106/3</t>
  </si>
  <si>
    <t>14/00473/S106/4/T1</t>
  </si>
  <si>
    <t>14/00473/S106/4</t>
  </si>
  <si>
    <t>14/00473/S106/4/T2</t>
  </si>
  <si>
    <t>14/00473/S106/7/T1</t>
  </si>
  <si>
    <t>14/00473/S106/7</t>
  </si>
  <si>
    <t>14/00473/S106/7/T2</t>
  </si>
  <si>
    <t>14/00473/S106/8/T1</t>
  </si>
  <si>
    <t>14/00473/S106/8</t>
  </si>
  <si>
    <t>14/00473/S106/8/T2</t>
  </si>
  <si>
    <t>14/01139/S106/10/T1</t>
  </si>
  <si>
    <t>14/01139/S106/10</t>
  </si>
  <si>
    <t>14/01139/S106/10/T2</t>
  </si>
  <si>
    <t>14/01139/S106/10/T3</t>
  </si>
  <si>
    <t>14/01139/S106/11/T1</t>
  </si>
  <si>
    <t>14/01139/S106/11</t>
  </si>
  <si>
    <t>14/01139/S106/11/T2</t>
  </si>
  <si>
    <t>14/01139/S106/12/T1</t>
  </si>
  <si>
    <t>14/01139/S106/12</t>
  </si>
  <si>
    <t>14/01139/S106/12/T2</t>
  </si>
  <si>
    <t>14/01139/S106/13/T1</t>
  </si>
  <si>
    <t>14/01139/S106/13</t>
  </si>
  <si>
    <t>Received</t>
  </si>
  <si>
    <t>14/01139/S106/14/T1</t>
  </si>
  <si>
    <t>14/01139/S106/14</t>
  </si>
  <si>
    <t>14/01139/S106/15/T1</t>
  </si>
  <si>
    <t>14/01139/S106/15</t>
  </si>
  <si>
    <t>14/01139/S106/16/T3</t>
  </si>
  <si>
    <t>14/01139/S106/16</t>
  </si>
  <si>
    <t>14/01139/S106/16/T1</t>
  </si>
  <si>
    <t>14/01139/S106/16/T2</t>
  </si>
  <si>
    <t>14/01139/S106/16/T4</t>
  </si>
  <si>
    <t>14/01139/S106/16/T5</t>
  </si>
  <si>
    <t>14/01139/S106/16/T6</t>
  </si>
  <si>
    <t>14/01139/S106/4/T1</t>
  </si>
  <si>
    <t>14/01139/S106/4</t>
  </si>
  <si>
    <t>14/01139/S106/6/T1</t>
  </si>
  <si>
    <t>14/01139/S106/6</t>
  </si>
  <si>
    <t>14/01139/S106/7/T1</t>
  </si>
  <si>
    <t>14/01139/S106/7</t>
  </si>
  <si>
    <t>14/01139/S106/8/T2</t>
  </si>
  <si>
    <t>14/01139/S106/8</t>
  </si>
  <si>
    <t>14/01139/S106/8/T1</t>
  </si>
  <si>
    <t>14/01139/S106/9/T1</t>
  </si>
  <si>
    <t>14/01139/S106/9</t>
  </si>
  <si>
    <t>14/01139/S106/9/T2</t>
  </si>
  <si>
    <t>14/01721/S106/10/T1</t>
  </si>
  <si>
    <t>14/01721/S106/10</t>
  </si>
  <si>
    <t>14/01721/S106/11/T1</t>
  </si>
  <si>
    <t>14/01721/S106/11</t>
  </si>
  <si>
    <t>14/01721/S106/11/T2</t>
  </si>
  <si>
    <t>14/01721/S106/2/T1</t>
  </si>
  <si>
    <t>14/01721/S106/2</t>
  </si>
  <si>
    <t>14/01721/S106/3/T1</t>
  </si>
  <si>
    <t>14/01721/S106/3</t>
  </si>
  <si>
    <t>14/01721/S106/3/T2</t>
  </si>
  <si>
    <t>14/01721/S106/4/T1</t>
  </si>
  <si>
    <t>14/01721/S106/4</t>
  </si>
  <si>
    <t>14/01721/S106/5/T1</t>
  </si>
  <si>
    <t>14/01721/S106/5</t>
  </si>
  <si>
    <t>14/01721/S106/7/T1</t>
  </si>
  <si>
    <t>14/01721/S106/7</t>
  </si>
  <si>
    <t>14/01721/S106/7/T2</t>
  </si>
  <si>
    <t>14/01721/S106/8/T1</t>
  </si>
  <si>
    <t>14/01721/S106/8</t>
  </si>
  <si>
    <t>14/01744/S106/1/T1</t>
  </si>
  <si>
    <t>14/01744/S106/1</t>
  </si>
  <si>
    <t>14/01744/S106/2/T1</t>
  </si>
  <si>
    <t>14/01744/S106/2</t>
  </si>
  <si>
    <t>14/01904/S106/2/T1</t>
  </si>
  <si>
    <t>14/01904/S106/2</t>
  </si>
  <si>
    <t>14/01904/S106/2/T2</t>
  </si>
  <si>
    <t>14/01904/S106/2/T3</t>
  </si>
  <si>
    <t>14/01904/S106/2/T4</t>
  </si>
  <si>
    <t>14/01905/S106/1/T1</t>
  </si>
  <si>
    <t>14/01905/S106/1</t>
  </si>
  <si>
    <t>14/01905/S106/1/T2</t>
  </si>
  <si>
    <t>14/01905/S106/2/T1</t>
  </si>
  <si>
    <t>14/01905/S106/2</t>
  </si>
  <si>
    <t>14/01905/S106/2/T2</t>
  </si>
  <si>
    <t>14/01905/S106/3/T1</t>
  </si>
  <si>
    <t>14/01905/S106/3</t>
  </si>
  <si>
    <t>14/01905/S106/3/T2</t>
  </si>
  <si>
    <t>14/01905/S106/4/T1</t>
  </si>
  <si>
    <t>14/01905/S106/4</t>
  </si>
  <si>
    <t>14/01905/S106/4/T2</t>
  </si>
  <si>
    <t>14/01941/S106/1/T1</t>
  </si>
  <si>
    <t>14/01941/S106/1</t>
  </si>
  <si>
    <t>14/01941/S106/10/T1</t>
  </si>
  <si>
    <t>14/01941/S106/10</t>
  </si>
  <si>
    <t>14/01941/S106/11/T1</t>
  </si>
  <si>
    <t>14/01941/S106/11</t>
  </si>
  <si>
    <t>14/01941/S106/11/T2</t>
  </si>
  <si>
    <t>14/01941/S106/11/T3</t>
  </si>
  <si>
    <t>14/01941/S106/11/T4</t>
  </si>
  <si>
    <t>14/01941/S106/11/T5</t>
  </si>
  <si>
    <t>14/01941/S106/4/T1</t>
  </si>
  <si>
    <t>14/01941/S106/4</t>
  </si>
  <si>
    <t>14/01941/S106/4/T2</t>
  </si>
  <si>
    <t>14/01941/S106/4/T3</t>
  </si>
  <si>
    <t>14/01941/S106/5/T1</t>
  </si>
  <si>
    <t>14/01941/S106/5</t>
  </si>
  <si>
    <t>14/01941/S106/7/T1</t>
  </si>
  <si>
    <t>14/01941/S106/7</t>
  </si>
  <si>
    <t>14/01941/S106/7/T2</t>
  </si>
  <si>
    <t>14/01941/S106/8/T1</t>
  </si>
  <si>
    <t>14/01941/S106/8</t>
  </si>
  <si>
    <t>14/01941/S106/8/T2</t>
  </si>
  <si>
    <t>14/01941/S106/8/T3</t>
  </si>
  <si>
    <t>14/01941/S106/9/T1</t>
  </si>
  <si>
    <t>14/01941/S106/9</t>
  </si>
  <si>
    <t>15/00642/S106/2/T1</t>
  </si>
  <si>
    <t>15/00642/S106/2</t>
  </si>
  <si>
    <t>15/00642/S106/3/T1</t>
  </si>
  <si>
    <t>15/00642/S106/3</t>
  </si>
  <si>
    <t>15/00642/S106/4/T1</t>
  </si>
  <si>
    <t>15/00642/S106/4</t>
  </si>
  <si>
    <t>15/01088/S106/1/T1</t>
  </si>
  <si>
    <t>15/01088/S106/1</t>
  </si>
  <si>
    <t>15/01088/S106/2/T1</t>
  </si>
  <si>
    <t>15/01088/S106/2</t>
  </si>
  <si>
    <t>15/01941/S106/1/T1</t>
  </si>
  <si>
    <t>15/01941/S106/1</t>
  </si>
  <si>
    <t>15/01941/S106/10/T1</t>
  </si>
  <si>
    <t>15/01941/S106/10</t>
  </si>
  <si>
    <t>15/01941/S106/11/T1</t>
  </si>
  <si>
    <t>15/01941/S106/11</t>
  </si>
  <si>
    <t>15/01941/S106/7/T1</t>
  </si>
  <si>
    <t>15/01941/S106/7</t>
  </si>
  <si>
    <t>15/01941/S106/7/T2</t>
  </si>
  <si>
    <t>15/01941/S106/7/T3</t>
  </si>
  <si>
    <t>Spent</t>
  </si>
  <si>
    <t>15/01941/S106/7/T4</t>
  </si>
  <si>
    <t>16/00188/S106/1/T1</t>
  </si>
  <si>
    <t>16/00188/S106/1</t>
  </si>
  <si>
    <t>16/00274/S106/1/T1</t>
  </si>
  <si>
    <t>16/00274/S106/1</t>
  </si>
  <si>
    <t>16/00274/S106/2/T1</t>
  </si>
  <si>
    <t>16/00274/S106/2</t>
  </si>
  <si>
    <t>16/00460/S106/2/T1</t>
  </si>
  <si>
    <t>16/00460/S106/2</t>
  </si>
  <si>
    <t>16/00460/S106/2/T2</t>
  </si>
  <si>
    <t>16/00460/S106/2/T3</t>
  </si>
  <si>
    <t>16/00467/S106/3/T1</t>
  </si>
  <si>
    <t>16/00467/S106/3</t>
  </si>
  <si>
    <t>16/00467/S106/4/T1</t>
  </si>
  <si>
    <t>16/00467/S106/4</t>
  </si>
  <si>
    <t>16/00467/S106/5/T1</t>
  </si>
  <si>
    <t>16/00467/S106/5</t>
  </si>
  <si>
    <t>16/00467/S106/5/T2</t>
  </si>
  <si>
    <t>16/00467/S106/6/T1</t>
  </si>
  <si>
    <t>16/00467/S106/6</t>
  </si>
  <si>
    <t>16/00467/S106/7/T1</t>
  </si>
  <si>
    <t>16/00467/S106/7</t>
  </si>
  <si>
    <t>16/00467/S106/8/T1</t>
  </si>
  <si>
    <t>16/00467/S106/8</t>
  </si>
  <si>
    <t>16/01530/S106/1/T1</t>
  </si>
  <si>
    <t>16/01530/S106/1</t>
  </si>
  <si>
    <t>16/01530/S106/2/T1</t>
  </si>
  <si>
    <t>16/01530/S106/2</t>
  </si>
  <si>
    <t>16/01571/S106/1/T1</t>
  </si>
  <si>
    <t>16/01571/S106/1</t>
  </si>
  <si>
    <t>16/01571/S106/1/T2</t>
  </si>
  <si>
    <t>16/01571/S106/2/T1</t>
  </si>
  <si>
    <t>16/01571/S106/2</t>
  </si>
  <si>
    <t>16/01571/S106/2/T2</t>
  </si>
  <si>
    <t>16/01598/S106/1/T1</t>
  </si>
  <si>
    <t>16/01598/S106/1</t>
  </si>
  <si>
    <t>16/02016/S106/1/T1</t>
  </si>
  <si>
    <t>16/02016/S106/1</t>
  </si>
  <si>
    <t>17/00557/S106/2/T1</t>
  </si>
  <si>
    <t>17/00557/S106/2</t>
  </si>
  <si>
    <t>17/00557/S106/3/T1</t>
  </si>
  <si>
    <t>17/00557/S106/3</t>
  </si>
  <si>
    <t>17/00557/S106/4/T1</t>
  </si>
  <si>
    <t>17/00557/S106/4</t>
  </si>
  <si>
    <t>17/00557/S106/5/T1</t>
  </si>
  <si>
    <t>17/00557/S106/5</t>
  </si>
  <si>
    <t>17/00557/S106/6/T1</t>
  </si>
  <si>
    <t>17/00557/S106/6</t>
  </si>
  <si>
    <t>17/01162/S106/10/T1</t>
  </si>
  <si>
    <t>17/01162/S106/10</t>
  </si>
  <si>
    <t>17/01162/S106/10/T2</t>
  </si>
  <si>
    <t>17/01162/S106/2/T1</t>
  </si>
  <si>
    <t>17/01162/S106/2</t>
  </si>
  <si>
    <t>17/01162/S106/3/T1</t>
  </si>
  <si>
    <t>17/01162/S106/3</t>
  </si>
  <si>
    <t>17/01162/S106/4/T1</t>
  </si>
  <si>
    <t>17/01162/S106/4</t>
  </si>
  <si>
    <t>17/01162/S106/5/T1</t>
  </si>
  <si>
    <t>17/01162/S106/5</t>
  </si>
  <si>
    <t>17/01162/S106/6/T1</t>
  </si>
  <si>
    <t>17/01162/S106/6</t>
  </si>
  <si>
    <t>17/01162/S106/7/T1</t>
  </si>
  <si>
    <t>17/01162/S106/7</t>
  </si>
  <si>
    <t>17/01162/S106/7/T2</t>
  </si>
  <si>
    <t>17/01162/S106/9/T1</t>
  </si>
  <si>
    <t>17/01162/S106/9</t>
  </si>
  <si>
    <t>17/01162/S106/9/T2</t>
  </si>
  <si>
    <t>17/01202/S106/1/T1</t>
  </si>
  <si>
    <t>17/01202/S106/1</t>
  </si>
  <si>
    <t>17/01797/S106/2/T1</t>
  </si>
  <si>
    <t>17/01797/S106/2</t>
  </si>
  <si>
    <t>17/01797/S106/3/T1</t>
  </si>
  <si>
    <t>17/01797/S106/3</t>
  </si>
  <si>
    <t>17/01797/S106/3/T2</t>
  </si>
  <si>
    <t>17/01797/S106/4/T1</t>
  </si>
  <si>
    <t>17/01797/S106/4</t>
  </si>
  <si>
    <t>17/01797/S106/4/T2</t>
  </si>
  <si>
    <t>17/01797/S106/5/T1</t>
  </si>
  <si>
    <t>17/01797/S106/5</t>
  </si>
  <si>
    <t>17/01797/S106/6/T1</t>
  </si>
  <si>
    <t>17/01797/S106/6</t>
  </si>
  <si>
    <t>18/00091/S106 /1/T1</t>
  </si>
  <si>
    <t>18/00091/S106 /1</t>
  </si>
  <si>
    <t>18/00608/S106/2/T1</t>
  </si>
  <si>
    <t>18/00608/S106/2</t>
  </si>
  <si>
    <t>18/00608/S106/5/T1</t>
  </si>
  <si>
    <t>18/00608/S106/5</t>
  </si>
  <si>
    <t>18/00608/S106/5/T2</t>
  </si>
  <si>
    <t>18/00608/S106/6/T1</t>
  </si>
  <si>
    <t>18/00608/S106/6</t>
  </si>
  <si>
    <t>18/00608/S106/7/T1</t>
  </si>
  <si>
    <t>18/00608/S106/7</t>
  </si>
  <si>
    <t>18/00608/S106/9/T1</t>
  </si>
  <si>
    <t>18/00608/S106/9</t>
  </si>
  <si>
    <t>18/00608/S106/9/T2</t>
  </si>
  <si>
    <t>18/01458/FUL/0001/T1</t>
  </si>
  <si>
    <t>18/01458/FUL/0001</t>
  </si>
  <si>
    <t>Secured</t>
  </si>
  <si>
    <t>18/01458/FUL/0001/T2</t>
  </si>
  <si>
    <t>18/01696/S106/1/T1</t>
  </si>
  <si>
    <t>18/01696/S106/1</t>
  </si>
  <si>
    <t>18/01696/S106/10/T1</t>
  </si>
  <si>
    <t>18/01696/S106/10</t>
  </si>
  <si>
    <t>18/01696/S106/3/T1</t>
  </si>
  <si>
    <t>18/01696/S106/3</t>
  </si>
  <si>
    <t>18/01696/S106/3/T2</t>
  </si>
  <si>
    <t>18/01696/S106/4/T1</t>
  </si>
  <si>
    <t>18/01696/S106/4</t>
  </si>
  <si>
    <t>18/01696/S106/4/T2</t>
  </si>
  <si>
    <t>18/01696/S106/5/T1</t>
  </si>
  <si>
    <t>18/01696/S106/5</t>
  </si>
  <si>
    <t>18/01696/S106/5/T2</t>
  </si>
  <si>
    <t>18/01696/S106/6/T1</t>
  </si>
  <si>
    <t>18/01696/S106/6</t>
  </si>
  <si>
    <t>18/01696/S106/6/T2</t>
  </si>
  <si>
    <t>18/01696/S106/6/T3</t>
  </si>
  <si>
    <t>18/01696/S106/7/T1</t>
  </si>
  <si>
    <t>18/01696/S106/7</t>
  </si>
  <si>
    <t>18/01696/S106/7/T2</t>
  </si>
  <si>
    <t>18/01696/S106/7/T3</t>
  </si>
  <si>
    <t>18/01696/S106/7/T4</t>
  </si>
  <si>
    <t>18/01696/S106/7/T5</t>
  </si>
  <si>
    <t>18/01696/S106/8/T1</t>
  </si>
  <si>
    <t>18/01696/S106/8</t>
  </si>
  <si>
    <t>18/01696/S106/8/T2</t>
  </si>
  <si>
    <t>18/01696/S106/9/T1</t>
  </si>
  <si>
    <t>18/01696/S106/9</t>
  </si>
  <si>
    <t>19/00058/S106/1/T1</t>
  </si>
  <si>
    <t>19/00058/S106/1</t>
  </si>
  <si>
    <t>19/00058/S106/1/T2</t>
  </si>
  <si>
    <t>19/00148/FUL/0001/T1</t>
  </si>
  <si>
    <t>19/00148/FUL/0001</t>
  </si>
  <si>
    <t>19/00148/FUL/0001/T2</t>
  </si>
  <si>
    <t>19/00425/FUL/0001/T1</t>
  </si>
  <si>
    <t>19/00425/FUL/0001</t>
  </si>
  <si>
    <t>19/00425/FUL/0001/T2</t>
  </si>
  <si>
    <t>19/01122/FULH/0001/T1</t>
  </si>
  <si>
    <t>19/01122/FULH/0001</t>
  </si>
  <si>
    <t>19/01122/FULH/0001/T2</t>
  </si>
  <si>
    <t>20/00033/S106/4/T1</t>
  </si>
  <si>
    <t>20/00033/S106/4</t>
  </si>
  <si>
    <t>20/01140/S106/3/T1</t>
  </si>
  <si>
    <t>20/01140/S106/3</t>
  </si>
  <si>
    <t>20/01140/S106/5/T1</t>
  </si>
  <si>
    <t>20/01140/S106/5</t>
  </si>
  <si>
    <t>20/01140/S106/6/T1</t>
  </si>
  <si>
    <t>20/01140/S106/6</t>
  </si>
  <si>
    <t>19/00695/FUL/0001/T1</t>
  </si>
  <si>
    <t>19/00695/FUL/0001</t>
  </si>
  <si>
    <t>19/01280/FUL/0001/T1</t>
  </si>
  <si>
    <t>19/01280/FUL/0001</t>
  </si>
  <si>
    <t>20/00681/FUL/0001/T1</t>
  </si>
  <si>
    <t>20/00681/FUL/0001</t>
  </si>
  <si>
    <t>19/00695/FUL/0001/T2</t>
  </si>
  <si>
    <t>00/02134/s106</t>
  </si>
  <si>
    <t>02/03264/s106</t>
  </si>
  <si>
    <t>06/00246/s106</t>
  </si>
  <si>
    <t>06/01520/s106</t>
  </si>
  <si>
    <t>07/03648/s106</t>
  </si>
  <si>
    <t>08/00818/s106</t>
  </si>
  <si>
    <t>09/01790/s106</t>
  </si>
  <si>
    <t>10/00793/s106</t>
  </si>
  <si>
    <t>10/02253/s106</t>
  </si>
  <si>
    <t>11/00170/s106</t>
  </si>
  <si>
    <t>11/00390/s106</t>
  </si>
  <si>
    <t>11/01188/s106</t>
  </si>
  <si>
    <t>11/01755/s106</t>
  </si>
  <si>
    <t>11/01818/s106</t>
  </si>
  <si>
    <t>11/01867/s106</t>
  </si>
  <si>
    <t>11/01942/s106</t>
  </si>
  <si>
    <t>11/01967/s106</t>
  </si>
  <si>
    <t>12/00415/s106</t>
  </si>
  <si>
    <t>12/00598/s106</t>
  </si>
  <si>
    <t>12/01166/s106</t>
  </si>
  <si>
    <t>12/01233/s106</t>
  </si>
  <si>
    <t>12/01234/s106</t>
  </si>
  <si>
    <t>12/01392/s106</t>
  </si>
  <si>
    <t>12/01514/s106</t>
  </si>
  <si>
    <t>12/01957/s106</t>
  </si>
  <si>
    <t>13/00293/s106</t>
  </si>
  <si>
    <t>13/00294/s106</t>
  </si>
  <si>
    <t>13/00572/s106</t>
  </si>
  <si>
    <t>13/00851/s106</t>
  </si>
  <si>
    <t>13/00947/s106</t>
  </si>
  <si>
    <t>13/01064/s106</t>
  </si>
  <si>
    <t>13/01431/s106</t>
  </si>
  <si>
    <t>13/01433/s106</t>
  </si>
  <si>
    <t>13/01737/s106</t>
  </si>
  <si>
    <t>13/02005/s106</t>
  </si>
  <si>
    <t>14/00242/s106</t>
  </si>
  <si>
    <t>14/00473/s106</t>
  </si>
  <si>
    <t>14/01139/s106</t>
  </si>
  <si>
    <t>14/01721/s106</t>
  </si>
  <si>
    <t>14/01744/s106</t>
  </si>
  <si>
    <t>14/01904/s106</t>
  </si>
  <si>
    <t>14/01905/s106</t>
  </si>
  <si>
    <t>14/01941/s106</t>
  </si>
  <si>
    <t>15/00642/s106</t>
  </si>
  <si>
    <t>15/01088/s106</t>
  </si>
  <si>
    <t>15/01941/s106</t>
  </si>
  <si>
    <t>16/00188/s106</t>
  </si>
  <si>
    <t>16/00274/s106</t>
  </si>
  <si>
    <t>16/00460/s106</t>
  </si>
  <si>
    <t>16/00467/s106</t>
  </si>
  <si>
    <t>16/01530/s106</t>
  </si>
  <si>
    <t>16/01571/s106</t>
  </si>
  <si>
    <t>16/01598/s106</t>
  </si>
  <si>
    <t>16/02016/s106</t>
  </si>
  <si>
    <t>17/00557/s106</t>
  </si>
  <si>
    <t>17/01162/s106</t>
  </si>
  <si>
    <t>17/01202/s106</t>
  </si>
  <si>
    <t>17/01797/s106</t>
  </si>
  <si>
    <t>18/00608/s106</t>
  </si>
  <si>
    <t>18/01696/s106</t>
  </si>
  <si>
    <t>19/00058/s106</t>
  </si>
  <si>
    <t>20/00033/s106</t>
  </si>
  <si>
    <t>20/01140/s106</t>
  </si>
  <si>
    <t>00/02134/S106</t>
  </si>
  <si>
    <t>18/00091/S106</t>
  </si>
  <si>
    <t>Planning reference</t>
  </si>
  <si>
    <t>open-space-and-leisure</t>
  </si>
  <si>
    <t>00/01360/FUL</t>
  </si>
  <si>
    <t>transport-and-travel</t>
  </si>
  <si>
    <t>02/00566/FUL</t>
  </si>
  <si>
    <t>highways</t>
  </si>
  <si>
    <t>05/03958/OUT</t>
  </si>
  <si>
    <t>other</t>
  </si>
  <si>
    <t>05/03255/FUL</t>
  </si>
  <si>
    <t>07/00780/FUL</t>
  </si>
  <si>
    <t>07/03042/FUL</t>
  </si>
  <si>
    <t>09/00480/FUL</t>
  </si>
  <si>
    <t>09/03195/FUL</t>
  </si>
  <si>
    <t>community-facilities</t>
  </si>
  <si>
    <t>10/01274/FUL</t>
  </si>
  <si>
    <t>10/01326/FUL</t>
  </si>
  <si>
    <t>health</t>
  </si>
  <si>
    <t>10/03104/FUL</t>
  </si>
  <si>
    <t>11/00748/FUL</t>
  </si>
  <si>
    <t>green-infrastructure</t>
  </si>
  <si>
    <t>10/02655/FUL</t>
  </si>
  <si>
    <t>11/01957/FUL</t>
  </si>
  <si>
    <t>11/01345/FUL</t>
  </si>
  <si>
    <t>09/01841/FUL</t>
  </si>
  <si>
    <t>11/01346/FUL</t>
  </si>
  <si>
    <t>11/02423/FUL</t>
  </si>
  <si>
    <t>11/01834/FUL</t>
  </si>
  <si>
    <t>11/00765/OUT</t>
  </si>
  <si>
    <t>education</t>
  </si>
  <si>
    <t>11/00226/OUT</t>
  </si>
  <si>
    <t>affordable-housing</t>
  </si>
  <si>
    <t>12/00896/FUL</t>
  </si>
  <si>
    <t>12/00699/FUL</t>
  </si>
  <si>
    <t>12/00565/FUL</t>
  </si>
  <si>
    <t>12/01265/FUL</t>
  </si>
  <si>
    <t>09/02537/FUL</t>
  </si>
  <si>
    <t>12/01745/FUL</t>
  </si>
  <si>
    <t>12/00380/FUL</t>
  </si>
  <si>
    <t>13/00235/FUL</t>
  </si>
  <si>
    <t>13/00198/FUL</t>
  </si>
  <si>
    <t>13/00622/FUL</t>
  </si>
  <si>
    <t>13/00811/FUL</t>
  </si>
  <si>
    <t>13/00987/FUL</t>
  </si>
  <si>
    <t>13/01412/FUL</t>
  </si>
  <si>
    <t>13/01526/FUL</t>
  </si>
  <si>
    <t>12/02047/FUL</t>
  </si>
  <si>
    <t>13/00691/FUL</t>
  </si>
  <si>
    <t>11/02337/FUL</t>
  </si>
  <si>
    <t>14/00897/FUL</t>
  </si>
  <si>
    <t>economic-development</t>
  </si>
  <si>
    <t>13/01655/FUL</t>
  </si>
  <si>
    <t>14/01490/FUL</t>
  </si>
  <si>
    <t>14/01348/FUL</t>
  </si>
  <si>
    <t>12/02025/FUL</t>
  </si>
  <si>
    <t>11/01307/OUT</t>
  </si>
  <si>
    <t>15/00406FUL</t>
  </si>
  <si>
    <t>15/00945/FUL</t>
  </si>
  <si>
    <t>15/00949/FUL</t>
  </si>
  <si>
    <t>15/01708/FUL</t>
  </si>
  <si>
    <t>15/01146/OUT</t>
  </si>
  <si>
    <t>15/01144/FUL</t>
  </si>
  <si>
    <t>14/01698/FUL</t>
  </si>
  <si>
    <t>16/00193/FUL</t>
  </si>
  <si>
    <t>16/00848/FUL</t>
  </si>
  <si>
    <t>16/01316/FUL</t>
  </si>
  <si>
    <t>16/01692/FUL</t>
  </si>
  <si>
    <t>16/00232/FUL</t>
  </si>
  <si>
    <t>17/00531/FUL</t>
  </si>
  <si>
    <t>14/00730/FUL</t>
  </si>
  <si>
    <t>13/00781/OUT</t>
  </si>
  <si>
    <t>CIL</t>
  </si>
  <si>
    <t>18/01458/FUL</t>
  </si>
  <si>
    <t>16/01793/REM</t>
  </si>
  <si>
    <t>17/01777/FUL</t>
  </si>
  <si>
    <t>19/00148/FUL</t>
  </si>
  <si>
    <t>19/00425/FUL</t>
  </si>
  <si>
    <t>19/01122/FULH</t>
  </si>
  <si>
    <t>16/01889/FUL</t>
  </si>
  <si>
    <t>19/01280/FUL</t>
  </si>
  <si>
    <t>19/00695/FUL</t>
  </si>
  <si>
    <t>Transaction entry-date</t>
  </si>
  <si>
    <t>Transaction start-date</t>
  </si>
  <si>
    <t>Agreement Date entered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</si>
</sst>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8" fontId="0" fillId="0" borderId="0" xfId="0" applyNumberFormat="1"/>
    <xf numFmtId="14" fontId="0" fillId="0" borderId="0" xfId="0" applyNumberFormat="1"/>
    <xf numFmtId="6" fontId="0" fillId="0" borderId="0" xfId="0" applyNumberFormat="1"/>
    <xf numFmtId="4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vironment\Planning\Local%20Development%20Framework\Monitoring\IFS\2021\CSV\developer-agreement-contribution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vironment\Planning\Local%20Development%20Framework\Monitoring\IFS\2021\CSV\developer-agreemen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er-agreement-contributio"/>
    </sheetNames>
    <sheetDataSet>
      <sheetData sheetId="0">
        <row r="1">
          <cell r="A1" t="str">
            <v>developer-agreement-contribution</v>
          </cell>
          <cell r="B1" t="str">
            <v>developer-agreement</v>
          </cell>
          <cell r="C1" t="str">
            <v>contribution-purpose</v>
          </cell>
          <cell r="D1" t="str">
            <v>amount</v>
          </cell>
          <cell r="E1" t="str">
            <v>units</v>
          </cell>
          <cell r="F1" t="str">
            <v>entry-date</v>
          </cell>
          <cell r="G1" t="str">
            <v>start-date</v>
          </cell>
          <cell r="H1" t="str">
            <v>end-date</v>
          </cell>
        </row>
        <row r="2">
          <cell r="A2" t="str">
            <v>21/02104/S106/1</v>
          </cell>
          <cell r="B2" t="str">
            <v xml:space="preserve">21/02104/S106 </v>
          </cell>
          <cell r="C2" t="str">
            <v xml:space="preserve">other </v>
          </cell>
          <cell r="D2">
            <v>151</v>
          </cell>
          <cell r="F2">
            <v>44469</v>
          </cell>
          <cell r="G2">
            <v>44161</v>
          </cell>
        </row>
        <row r="3">
          <cell r="A3" t="str">
            <v>20/02093/S106/1</v>
          </cell>
          <cell r="B3" t="str">
            <v>20/02093/S106</v>
          </cell>
          <cell r="C3" t="str">
            <v>other</v>
          </cell>
          <cell r="D3">
            <v>337</v>
          </cell>
          <cell r="F3">
            <v>44469</v>
          </cell>
          <cell r="G3">
            <v>44166</v>
          </cell>
        </row>
        <row r="4">
          <cell r="A4" t="str">
            <v>21/02136/S106/1</v>
          </cell>
          <cell r="B4" t="str">
            <v>21/02136/S106</v>
          </cell>
          <cell r="C4" t="str">
            <v xml:space="preserve">other </v>
          </cell>
          <cell r="D4">
            <v>755</v>
          </cell>
          <cell r="F4">
            <v>44476</v>
          </cell>
          <cell r="G4">
            <v>43930</v>
          </cell>
        </row>
        <row r="5">
          <cell r="A5" t="str">
            <v>20/01876/S106/1</v>
          </cell>
          <cell r="B5" t="str">
            <v>20/01876/S106</v>
          </cell>
          <cell r="C5" t="str">
            <v>other</v>
          </cell>
          <cell r="D5">
            <v>12240</v>
          </cell>
          <cell r="F5">
            <v>44336</v>
          </cell>
          <cell r="G5">
            <v>44132</v>
          </cell>
        </row>
        <row r="6">
          <cell r="A6" t="str">
            <v>21/01066/S106/1</v>
          </cell>
          <cell r="B6" t="str">
            <v>21/01066/S106</v>
          </cell>
          <cell r="C6" t="str">
            <v xml:space="preserve">other </v>
          </cell>
          <cell r="D6">
            <v>674</v>
          </cell>
          <cell r="F6">
            <v>44336</v>
          </cell>
          <cell r="G6">
            <v>44278</v>
          </cell>
        </row>
        <row r="7">
          <cell r="A7" t="str">
            <v>20/01994/S106/1</v>
          </cell>
          <cell r="B7" t="str">
            <v>20/01994/S106</v>
          </cell>
          <cell r="C7" t="str">
            <v>other</v>
          </cell>
          <cell r="D7">
            <v>3033</v>
          </cell>
          <cell r="F7">
            <v>44336</v>
          </cell>
          <cell r="G7">
            <v>44146</v>
          </cell>
        </row>
        <row r="8">
          <cell r="A8" t="str">
            <v>21/00766/S106/1</v>
          </cell>
          <cell r="B8" t="str">
            <v>21/00766/S106</v>
          </cell>
          <cell r="C8" t="str">
            <v>other</v>
          </cell>
          <cell r="D8">
            <v>3775</v>
          </cell>
          <cell r="F8">
            <v>44336</v>
          </cell>
          <cell r="G8">
            <v>44265</v>
          </cell>
        </row>
        <row r="9">
          <cell r="A9" t="str">
            <v>21/00824/S106/1</v>
          </cell>
          <cell r="B9" t="str">
            <v>21/00824/S106</v>
          </cell>
          <cell r="C9" t="str">
            <v xml:space="preserve">other </v>
          </cell>
          <cell r="D9">
            <v>10710</v>
          </cell>
          <cell r="F9">
            <v>44329</v>
          </cell>
          <cell r="G9">
            <v>44272</v>
          </cell>
        </row>
        <row r="10">
          <cell r="A10" t="str">
            <v>21/00824/S106/2</v>
          </cell>
          <cell r="B10" t="str">
            <v>21/00824/S106</v>
          </cell>
          <cell r="C10" t="str">
            <v>other</v>
          </cell>
          <cell r="D10">
            <v>6825</v>
          </cell>
          <cell r="F10">
            <v>44329</v>
          </cell>
          <cell r="G10">
            <v>44272</v>
          </cell>
        </row>
        <row r="11">
          <cell r="A11" t="str">
            <v>21/00824/S106/3</v>
          </cell>
          <cell r="B11" t="str">
            <v>21/00824/S106</v>
          </cell>
          <cell r="C11" t="str">
            <v>economic-development</v>
          </cell>
          <cell r="D11">
            <v>27690</v>
          </cell>
          <cell r="F11">
            <v>44329</v>
          </cell>
          <cell r="G11">
            <v>44272</v>
          </cell>
        </row>
        <row r="12">
          <cell r="A12" t="str">
            <v>21/00811/S106/1</v>
          </cell>
          <cell r="B12" t="str">
            <v>21/00811/S106</v>
          </cell>
          <cell r="C12" t="str">
            <v>other</v>
          </cell>
          <cell r="D12">
            <v>2359</v>
          </cell>
          <cell r="F12">
            <v>44329</v>
          </cell>
          <cell r="G12">
            <v>44270</v>
          </cell>
        </row>
        <row r="13">
          <cell r="A13" t="str">
            <v>21/00147/S106/1</v>
          </cell>
          <cell r="B13" t="str">
            <v>21/00147/S106</v>
          </cell>
          <cell r="C13" t="str">
            <v>other</v>
          </cell>
          <cell r="D13">
            <v>302</v>
          </cell>
          <cell r="F13">
            <v>44274</v>
          </cell>
          <cell r="G13">
            <v>44203</v>
          </cell>
        </row>
        <row r="14">
          <cell r="A14" t="str">
            <v>21/00801/S106/1</v>
          </cell>
          <cell r="B14" t="str">
            <v>21/00801/S106</v>
          </cell>
          <cell r="C14" t="str">
            <v>affordable-housing</v>
          </cell>
          <cell r="E14">
            <v>32</v>
          </cell>
          <cell r="F14">
            <v>44274</v>
          </cell>
          <cell r="G14">
            <v>44272</v>
          </cell>
        </row>
        <row r="15">
          <cell r="A15" t="str">
            <v>21/00801/S106/2</v>
          </cell>
          <cell r="B15" t="str">
            <v>21/00801/S106</v>
          </cell>
          <cell r="C15" t="str">
            <v>open-space-and-leisure</v>
          </cell>
          <cell r="D15">
            <v>2700</v>
          </cell>
          <cell r="F15">
            <v>44274</v>
          </cell>
          <cell r="G15">
            <v>44272</v>
          </cell>
        </row>
        <row r="16">
          <cell r="A16" t="str">
            <v>21/00801/S106/3</v>
          </cell>
          <cell r="B16" t="str">
            <v>21/00801/S106</v>
          </cell>
          <cell r="C16" t="str">
            <v>open-space-and-leisure</v>
          </cell>
          <cell r="D16">
            <v>22400</v>
          </cell>
          <cell r="F16">
            <v>44274</v>
          </cell>
          <cell r="G16">
            <v>44272</v>
          </cell>
        </row>
        <row r="17">
          <cell r="A17" t="str">
            <v>21/00801/S106/4</v>
          </cell>
          <cell r="B17" t="str">
            <v>21/00801/S106</v>
          </cell>
          <cell r="C17" t="str">
            <v>open-space-and-leisure</v>
          </cell>
          <cell r="D17">
            <v>5681</v>
          </cell>
          <cell r="F17">
            <v>44274</v>
          </cell>
          <cell r="G17">
            <v>44272</v>
          </cell>
        </row>
        <row r="18">
          <cell r="A18" t="str">
            <v>21/00801/S106/5</v>
          </cell>
          <cell r="B18" t="str">
            <v>21/00801/S106</v>
          </cell>
          <cell r="C18" t="str">
            <v>open-space-and-leisure</v>
          </cell>
          <cell r="D18">
            <v>6000</v>
          </cell>
          <cell r="F18">
            <v>44274</v>
          </cell>
          <cell r="G18">
            <v>44272</v>
          </cell>
        </row>
        <row r="19">
          <cell r="A19" t="str">
            <v>21/00801/S106/6</v>
          </cell>
          <cell r="B19" t="str">
            <v>21/00801/S106</v>
          </cell>
          <cell r="C19" t="str">
            <v>economic-development</v>
          </cell>
          <cell r="D19">
            <v>7000</v>
          </cell>
          <cell r="F19">
            <v>44274</v>
          </cell>
          <cell r="G19">
            <v>44272</v>
          </cell>
        </row>
        <row r="20">
          <cell r="A20" t="str">
            <v>21/00801/S106/7</v>
          </cell>
          <cell r="B20" t="str">
            <v>21/00801/S106</v>
          </cell>
          <cell r="C20" t="str">
            <v>education</v>
          </cell>
          <cell r="D20">
            <v>87500</v>
          </cell>
          <cell r="F20">
            <v>44274</v>
          </cell>
          <cell r="G20">
            <v>44272</v>
          </cell>
        </row>
        <row r="21">
          <cell r="A21" t="str">
            <v>21/00801/S106/8</v>
          </cell>
          <cell r="B21" t="str">
            <v>21/00801/S106</v>
          </cell>
          <cell r="C21" t="str">
            <v>community-facilities</v>
          </cell>
          <cell r="D21">
            <v>165000</v>
          </cell>
          <cell r="F21">
            <v>44274</v>
          </cell>
          <cell r="G21">
            <v>44272</v>
          </cell>
        </row>
        <row r="22">
          <cell r="A22" t="str">
            <v>20/01316/S106/1</v>
          </cell>
          <cell r="B22" t="str">
            <v>20/01316/S106</v>
          </cell>
          <cell r="C22" t="str">
            <v>other</v>
          </cell>
          <cell r="D22">
            <v>674</v>
          </cell>
          <cell r="F22">
            <v>44090</v>
          </cell>
          <cell r="G22">
            <v>44090</v>
          </cell>
        </row>
        <row r="23">
          <cell r="A23" t="str">
            <v>20/01258/S106/1</v>
          </cell>
          <cell r="B23" t="str">
            <v>20/01258/S106</v>
          </cell>
          <cell r="C23" t="str">
            <v>other</v>
          </cell>
          <cell r="D23">
            <v>337</v>
          </cell>
          <cell r="F23">
            <v>44083</v>
          </cell>
          <cell r="G23">
            <v>44083</v>
          </cell>
        </row>
        <row r="24">
          <cell r="A24" t="str">
            <v>20/01066/S106/1</v>
          </cell>
          <cell r="B24" t="str">
            <v>20/01066/S106</v>
          </cell>
          <cell r="C24" t="str">
            <v>other</v>
          </cell>
          <cell r="D24">
            <v>337</v>
          </cell>
          <cell r="F24">
            <v>43893</v>
          </cell>
          <cell r="G24">
            <v>43893</v>
          </cell>
        </row>
        <row r="25">
          <cell r="A25" t="str">
            <v>20/01140/S106/10</v>
          </cell>
          <cell r="B25" t="str">
            <v>20/01140/S106</v>
          </cell>
          <cell r="C25" t="str">
            <v>open-space-and-leisure</v>
          </cell>
          <cell r="D25">
            <v>5400</v>
          </cell>
          <cell r="F25">
            <v>44055</v>
          </cell>
          <cell r="G25">
            <v>44055</v>
          </cell>
        </row>
        <row r="26">
          <cell r="A26" t="str">
            <v>20/01140/S106/9</v>
          </cell>
          <cell r="B26" t="str">
            <v>20/01140/S106</v>
          </cell>
          <cell r="C26" t="str">
            <v>other</v>
          </cell>
          <cell r="D26">
            <v>25245</v>
          </cell>
          <cell r="F26">
            <v>44055</v>
          </cell>
          <cell r="G26">
            <v>44055</v>
          </cell>
        </row>
        <row r="27">
          <cell r="A27" t="str">
            <v>20/01140/S106/8</v>
          </cell>
          <cell r="B27" t="str">
            <v>20/01140/S106</v>
          </cell>
          <cell r="C27" t="str">
            <v>other</v>
          </cell>
          <cell r="D27">
            <v>14625</v>
          </cell>
          <cell r="F27">
            <v>44055</v>
          </cell>
          <cell r="G27">
            <v>44055</v>
          </cell>
        </row>
        <row r="28">
          <cell r="A28" t="str">
            <v>20/01140/S106/7</v>
          </cell>
          <cell r="B28" t="str">
            <v>20/01140/S106</v>
          </cell>
          <cell r="C28" t="str">
            <v>economic-development</v>
          </cell>
          <cell r="D28">
            <v>14000</v>
          </cell>
          <cell r="F28">
            <v>44055</v>
          </cell>
          <cell r="G28">
            <v>44055</v>
          </cell>
        </row>
        <row r="29">
          <cell r="A29" t="str">
            <v>20/01140/S106/6</v>
          </cell>
          <cell r="B29" t="str">
            <v>20/01140/S106</v>
          </cell>
          <cell r="C29" t="str">
            <v>open-space-and-leisure</v>
          </cell>
          <cell r="D29">
            <v>41062</v>
          </cell>
          <cell r="F29">
            <v>44055</v>
          </cell>
          <cell r="G29">
            <v>44055</v>
          </cell>
        </row>
        <row r="30">
          <cell r="A30" t="str">
            <v>20/01140/S106/5</v>
          </cell>
          <cell r="B30" t="str">
            <v>20/01140/S106</v>
          </cell>
          <cell r="C30" t="str">
            <v>open-space-and-leisure</v>
          </cell>
          <cell r="D30">
            <v>48375</v>
          </cell>
          <cell r="F30">
            <v>44055</v>
          </cell>
          <cell r="G30">
            <v>44055</v>
          </cell>
        </row>
        <row r="31">
          <cell r="A31" t="str">
            <v>20/01140/S106/4</v>
          </cell>
          <cell r="B31" t="str">
            <v>20/01140/S106</v>
          </cell>
          <cell r="C31" t="str">
            <v>community-facilities</v>
          </cell>
          <cell r="D31">
            <v>56000</v>
          </cell>
          <cell r="F31">
            <v>44055</v>
          </cell>
          <cell r="G31">
            <v>44055</v>
          </cell>
        </row>
        <row r="32">
          <cell r="A32" t="str">
            <v>20/01140/S106/3</v>
          </cell>
          <cell r="B32" t="str">
            <v>20/01140/S106</v>
          </cell>
          <cell r="C32" t="str">
            <v>education</v>
          </cell>
          <cell r="D32">
            <v>212500</v>
          </cell>
          <cell r="F32">
            <v>44055</v>
          </cell>
          <cell r="G32">
            <v>44055</v>
          </cell>
        </row>
        <row r="33">
          <cell r="A33" t="str">
            <v>20/01140/S106/2</v>
          </cell>
          <cell r="B33" t="str">
            <v>20/01140/S106</v>
          </cell>
          <cell r="C33" t="str">
            <v>community-facilities</v>
          </cell>
          <cell r="D33">
            <v>52500</v>
          </cell>
          <cell r="F33">
            <v>44055</v>
          </cell>
          <cell r="G33">
            <v>44055</v>
          </cell>
        </row>
        <row r="34">
          <cell r="A34" t="str">
            <v>20/01140/S106/1</v>
          </cell>
          <cell r="B34" t="str">
            <v>20/01140/S106</v>
          </cell>
          <cell r="C34" t="str">
            <v>affordable-housing</v>
          </cell>
          <cell r="D34">
            <v>0</v>
          </cell>
          <cell r="E34">
            <v>19</v>
          </cell>
          <cell r="F34">
            <v>44055</v>
          </cell>
          <cell r="G34">
            <v>44055</v>
          </cell>
        </row>
        <row r="35">
          <cell r="A35" t="str">
            <v>20/01146/S106/1</v>
          </cell>
          <cell r="B35" t="str">
            <v>20/01146/S106</v>
          </cell>
          <cell r="C35" t="str">
            <v>other</v>
          </cell>
          <cell r="D35">
            <v>674</v>
          </cell>
          <cell r="F35">
            <v>44063</v>
          </cell>
          <cell r="G35">
            <v>44063</v>
          </cell>
        </row>
        <row r="36">
          <cell r="A36" t="str">
            <v>20/00997/S106/6</v>
          </cell>
          <cell r="B36" t="str">
            <v>20/00997/S106</v>
          </cell>
          <cell r="C36" t="str">
            <v>affordable-housing</v>
          </cell>
          <cell r="D36">
            <v>0</v>
          </cell>
          <cell r="E36">
            <v>4.5</v>
          </cell>
          <cell r="F36">
            <v>43999</v>
          </cell>
          <cell r="G36">
            <v>43999</v>
          </cell>
        </row>
        <row r="37">
          <cell r="A37" t="str">
            <v>20/00997/S106/5</v>
          </cell>
          <cell r="B37" t="str">
            <v>20/00997/S106</v>
          </cell>
          <cell r="C37" t="str">
            <v>open-space-and-leisure</v>
          </cell>
          <cell r="D37">
            <v>12780</v>
          </cell>
          <cell r="F37">
            <v>43999</v>
          </cell>
          <cell r="G37">
            <v>43999</v>
          </cell>
        </row>
        <row r="38">
          <cell r="A38" t="str">
            <v>20/00997/S106/4</v>
          </cell>
          <cell r="B38" t="str">
            <v>20/00997/S106</v>
          </cell>
          <cell r="C38" t="str">
            <v>community-facilities</v>
          </cell>
          <cell r="D38">
            <v>12600</v>
          </cell>
          <cell r="F38">
            <v>43999</v>
          </cell>
          <cell r="G38">
            <v>43999</v>
          </cell>
        </row>
        <row r="39">
          <cell r="A39" t="str">
            <v>20/00997/S106/3</v>
          </cell>
          <cell r="B39" t="str">
            <v>20/00997/S106</v>
          </cell>
          <cell r="C39" t="str">
            <v>education</v>
          </cell>
          <cell r="D39">
            <v>50000</v>
          </cell>
          <cell r="F39">
            <v>43999</v>
          </cell>
          <cell r="G39">
            <v>43999</v>
          </cell>
        </row>
        <row r="40">
          <cell r="A40" t="str">
            <v>20/00997/S106/2</v>
          </cell>
          <cell r="B40" t="str">
            <v>20/00997/S106</v>
          </cell>
          <cell r="C40" t="str">
            <v>economic-development</v>
          </cell>
          <cell r="D40">
            <v>18065</v>
          </cell>
          <cell r="F40">
            <v>43999</v>
          </cell>
          <cell r="G40">
            <v>43999</v>
          </cell>
        </row>
        <row r="41">
          <cell r="A41" t="str">
            <v>20/00997/S106/1</v>
          </cell>
          <cell r="B41" t="str">
            <v>20/00997/S106</v>
          </cell>
          <cell r="C41" t="str">
            <v>other</v>
          </cell>
          <cell r="D41">
            <v>6066</v>
          </cell>
          <cell r="F41">
            <v>43999</v>
          </cell>
          <cell r="G41">
            <v>43999</v>
          </cell>
        </row>
        <row r="42">
          <cell r="A42" t="str">
            <v>20/00033/S106/4</v>
          </cell>
          <cell r="B42" t="str">
            <v>20/00033/S106</v>
          </cell>
          <cell r="C42" t="str">
            <v>transport-and-travel</v>
          </cell>
          <cell r="D42">
            <v>1500</v>
          </cell>
          <cell r="F42">
            <v>42852</v>
          </cell>
          <cell r="G42">
            <v>42852</v>
          </cell>
        </row>
        <row r="43">
          <cell r="A43" t="str">
            <v>20/00033/S106/3</v>
          </cell>
          <cell r="B43" t="str">
            <v>20/00033/S106</v>
          </cell>
          <cell r="C43" t="str">
            <v>community-facilities</v>
          </cell>
          <cell r="D43">
            <v>125000</v>
          </cell>
          <cell r="F43">
            <v>42852</v>
          </cell>
          <cell r="G43">
            <v>42852</v>
          </cell>
        </row>
        <row r="44">
          <cell r="A44" t="str">
            <v>20/00033/S106/2</v>
          </cell>
          <cell r="B44" t="str">
            <v>20/00033/S106</v>
          </cell>
          <cell r="C44" t="str">
            <v>transport-and-travel</v>
          </cell>
          <cell r="D44">
            <v>130000</v>
          </cell>
          <cell r="F44">
            <v>42852</v>
          </cell>
          <cell r="G44">
            <v>42852</v>
          </cell>
        </row>
        <row r="45">
          <cell r="A45" t="str">
            <v>20/00033/S106/1</v>
          </cell>
          <cell r="B45" t="str">
            <v>20/00033/S106</v>
          </cell>
          <cell r="C45" t="str">
            <v>transport-and-travel</v>
          </cell>
          <cell r="D45">
            <v>205000</v>
          </cell>
          <cell r="F45">
            <v>42852</v>
          </cell>
          <cell r="G45">
            <v>42852</v>
          </cell>
        </row>
        <row r="47">
          <cell r="A47" t="str">
            <v>20/00033/S106/2</v>
          </cell>
          <cell r="B47" t="str">
            <v>20/00033/S106</v>
          </cell>
          <cell r="C47" t="str">
            <v>open-space-and-leisure</v>
          </cell>
          <cell r="D47">
            <v>91600</v>
          </cell>
          <cell r="F47">
            <v>42852</v>
          </cell>
          <cell r="G47">
            <v>42852</v>
          </cell>
        </row>
        <row r="48">
          <cell r="A48" t="str">
            <v>20/00033/S106/1</v>
          </cell>
          <cell r="B48" t="str">
            <v>20/00033/S106</v>
          </cell>
          <cell r="C48" t="str">
            <v>other</v>
          </cell>
          <cell r="D48">
            <v>39000</v>
          </cell>
          <cell r="F48">
            <v>42852</v>
          </cell>
          <cell r="G48">
            <v>42852</v>
          </cell>
        </row>
        <row r="49">
          <cell r="A49" t="str">
            <v>20/00033/S106/1</v>
          </cell>
          <cell r="B49" t="str">
            <v>20/00033/S106</v>
          </cell>
          <cell r="C49" t="str">
            <v>affordable-housing</v>
          </cell>
          <cell r="D49">
            <v>0</v>
          </cell>
          <cell r="E49">
            <v>50</v>
          </cell>
          <cell r="F49">
            <v>42852</v>
          </cell>
          <cell r="G49">
            <v>42852</v>
          </cell>
        </row>
        <row r="50">
          <cell r="A50" t="str">
            <v>20/00134/S106/1</v>
          </cell>
          <cell r="B50" t="str">
            <v>20/00134/S106</v>
          </cell>
          <cell r="C50" t="str">
            <v>other</v>
          </cell>
          <cell r="D50">
            <v>2000</v>
          </cell>
          <cell r="F50">
            <v>43859</v>
          </cell>
          <cell r="G50">
            <v>43859</v>
          </cell>
        </row>
        <row r="51">
          <cell r="A51" t="str">
            <v>20/00904/S106/1</v>
          </cell>
          <cell r="B51" t="str">
            <v>20/00904/S106</v>
          </cell>
          <cell r="C51" t="str">
            <v>other</v>
          </cell>
          <cell r="D51">
            <v>337</v>
          </cell>
          <cell r="F51">
            <v>43739</v>
          </cell>
          <cell r="G51">
            <v>43739</v>
          </cell>
        </row>
        <row r="52">
          <cell r="A52" t="str">
            <v>20/00906/S106/1</v>
          </cell>
          <cell r="B52" t="str">
            <v>20/00906/S106</v>
          </cell>
          <cell r="C52" t="str">
            <v>other</v>
          </cell>
          <cell r="D52">
            <v>337</v>
          </cell>
          <cell r="F52">
            <v>43710</v>
          </cell>
          <cell r="G52">
            <v>43710</v>
          </cell>
        </row>
        <row r="53">
          <cell r="A53" t="str">
            <v>19/01666/S106/1</v>
          </cell>
          <cell r="B53" t="str">
            <v>19/01666/S106</v>
          </cell>
          <cell r="C53" t="str">
            <v>other</v>
          </cell>
          <cell r="D53">
            <v>674</v>
          </cell>
          <cell r="F53">
            <v>43809</v>
          </cell>
          <cell r="G53">
            <v>43809</v>
          </cell>
        </row>
        <row r="54">
          <cell r="A54" t="str">
            <v>19/01716/S106/1</v>
          </cell>
          <cell r="B54" t="str">
            <v>19/01716/S106</v>
          </cell>
          <cell r="C54" t="str">
            <v>other</v>
          </cell>
          <cell r="D54">
            <v>337</v>
          </cell>
          <cell r="F54">
            <v>43812</v>
          </cell>
          <cell r="G54">
            <v>43812</v>
          </cell>
        </row>
        <row r="55">
          <cell r="A55" t="str">
            <v>20/00834/S106/1</v>
          </cell>
          <cell r="B55" t="str">
            <v>20/00834/S106</v>
          </cell>
          <cell r="C55" t="str">
            <v>other</v>
          </cell>
          <cell r="D55">
            <v>2696</v>
          </cell>
          <cell r="F55">
            <v>43816</v>
          </cell>
          <cell r="G55">
            <v>43816</v>
          </cell>
        </row>
        <row r="56">
          <cell r="A56" t="str">
            <v>20/00835/S106/1</v>
          </cell>
          <cell r="B56" t="str">
            <v>20/00835/S106</v>
          </cell>
          <cell r="C56" t="str">
            <v>other</v>
          </cell>
          <cell r="D56">
            <v>3033</v>
          </cell>
          <cell r="F56">
            <v>43867</v>
          </cell>
          <cell r="G56">
            <v>43867</v>
          </cell>
        </row>
        <row r="57">
          <cell r="A57" t="str">
            <v>20/00563/S106/1</v>
          </cell>
          <cell r="B57" t="str">
            <v>20/00563/S106</v>
          </cell>
          <cell r="C57" t="str">
            <v>other</v>
          </cell>
          <cell r="D57">
            <v>604</v>
          </cell>
          <cell r="F57">
            <v>43909</v>
          </cell>
          <cell r="G57">
            <v>43909</v>
          </cell>
        </row>
        <row r="58">
          <cell r="A58" t="str">
            <v>20/00436/S106/1</v>
          </cell>
          <cell r="B58" t="str">
            <v>20/00436/S106</v>
          </cell>
          <cell r="C58" t="str">
            <v>other</v>
          </cell>
          <cell r="D58">
            <v>674</v>
          </cell>
          <cell r="F58">
            <v>43896</v>
          </cell>
          <cell r="G58">
            <v>43896</v>
          </cell>
        </row>
        <row r="59">
          <cell r="A59" t="str">
            <v>20/00437/S106/1</v>
          </cell>
          <cell r="B59" t="str">
            <v>20/00437/S106</v>
          </cell>
          <cell r="C59" t="str">
            <v>other</v>
          </cell>
          <cell r="D59">
            <v>2022</v>
          </cell>
          <cell r="F59">
            <v>43915</v>
          </cell>
          <cell r="G59">
            <v>43915</v>
          </cell>
        </row>
        <row r="60">
          <cell r="A60" t="str">
            <v>20/00439/S106/2</v>
          </cell>
          <cell r="B60" t="str">
            <v>20/00439/S106</v>
          </cell>
          <cell r="C60" t="str">
            <v>other</v>
          </cell>
          <cell r="D60">
            <v>1661</v>
          </cell>
          <cell r="F60">
            <v>43915</v>
          </cell>
          <cell r="G60">
            <v>43915</v>
          </cell>
        </row>
        <row r="61">
          <cell r="A61" t="str">
            <v>20/00439/S106/1</v>
          </cell>
          <cell r="B61" t="str">
            <v>20/00439/S106</v>
          </cell>
          <cell r="C61" t="str">
            <v>other</v>
          </cell>
          <cell r="D61">
            <v>3000</v>
          </cell>
          <cell r="F61">
            <v>43915</v>
          </cell>
          <cell r="G61">
            <v>43915</v>
          </cell>
        </row>
        <row r="62">
          <cell r="A62" t="str">
            <v>20/00401/S106/1</v>
          </cell>
          <cell r="B62" t="str">
            <v>20/00401/S106</v>
          </cell>
          <cell r="C62" t="str">
            <v>other</v>
          </cell>
          <cell r="D62">
            <v>3033</v>
          </cell>
          <cell r="F62">
            <v>43887</v>
          </cell>
          <cell r="G62">
            <v>43887</v>
          </cell>
        </row>
        <row r="63">
          <cell r="A63" t="str">
            <v>20/00122/S106/1</v>
          </cell>
          <cell r="B63" t="str">
            <v>20/00122/S106</v>
          </cell>
          <cell r="C63" t="str">
            <v>other</v>
          </cell>
          <cell r="D63">
            <v>604</v>
          </cell>
          <cell r="F63">
            <v>43854</v>
          </cell>
          <cell r="G63">
            <v>43854</v>
          </cell>
        </row>
        <row r="64">
          <cell r="A64" t="str">
            <v>20/00832/S106/1</v>
          </cell>
          <cell r="B64" t="str">
            <v>20/00832/S106</v>
          </cell>
          <cell r="C64" t="str">
            <v>other</v>
          </cell>
          <cell r="D64">
            <v>2696</v>
          </cell>
          <cell r="F64">
            <v>43854</v>
          </cell>
          <cell r="G64">
            <v>43854</v>
          </cell>
        </row>
        <row r="65">
          <cell r="A65" t="str">
            <v>20/00316/S106/1</v>
          </cell>
          <cell r="B65" t="str">
            <v>20/00316/S106</v>
          </cell>
          <cell r="C65" t="str">
            <v>other</v>
          </cell>
          <cell r="D65">
            <v>302</v>
          </cell>
          <cell r="F65">
            <v>43882</v>
          </cell>
          <cell r="G65">
            <v>43882</v>
          </cell>
        </row>
        <row r="66">
          <cell r="A66" t="str">
            <v>20/00152/S106/1</v>
          </cell>
          <cell r="B66" t="str">
            <v>20/00152/S106</v>
          </cell>
          <cell r="C66" t="str">
            <v>other</v>
          </cell>
          <cell r="D66">
            <v>151</v>
          </cell>
          <cell r="F66">
            <v>43854</v>
          </cell>
          <cell r="G66">
            <v>43854</v>
          </cell>
        </row>
        <row r="67">
          <cell r="A67" t="str">
            <v>20/00008/S106/1</v>
          </cell>
          <cell r="B67" t="str">
            <v>20/00008/S106</v>
          </cell>
          <cell r="C67" t="str">
            <v>other</v>
          </cell>
          <cell r="D67">
            <v>151</v>
          </cell>
          <cell r="F67">
            <v>43811</v>
          </cell>
          <cell r="G67">
            <v>43811</v>
          </cell>
        </row>
        <row r="68">
          <cell r="A68" t="str">
            <v>19/01587/S106/1</v>
          </cell>
          <cell r="B68" t="str">
            <v>19/01587/S106</v>
          </cell>
          <cell r="C68" t="str">
            <v>other</v>
          </cell>
          <cell r="D68">
            <v>435</v>
          </cell>
          <cell r="F68">
            <v>43739</v>
          </cell>
          <cell r="G68">
            <v>43739</v>
          </cell>
        </row>
        <row r="69">
          <cell r="A69" t="str">
            <v>19/01476/S106/1</v>
          </cell>
          <cell r="B69" t="str">
            <v>19/01476/S106</v>
          </cell>
          <cell r="C69" t="str">
            <v>other</v>
          </cell>
          <cell r="D69">
            <v>337</v>
          </cell>
          <cell r="F69">
            <v>43768</v>
          </cell>
          <cell r="G69">
            <v>43768</v>
          </cell>
        </row>
        <row r="70">
          <cell r="A70" t="str">
            <v>19/01277/S106/1</v>
          </cell>
          <cell r="B70" t="str">
            <v>19/01277/S106</v>
          </cell>
          <cell r="C70" t="str">
            <v>other</v>
          </cell>
          <cell r="D70">
            <v>337</v>
          </cell>
          <cell r="F70">
            <v>43713</v>
          </cell>
          <cell r="G70">
            <v>43713</v>
          </cell>
        </row>
        <row r="71">
          <cell r="A71" t="str">
            <v>19/01129/S106/8</v>
          </cell>
          <cell r="B71" t="str">
            <v>19/01129/S106</v>
          </cell>
          <cell r="C71" t="str">
            <v>community-facilities</v>
          </cell>
          <cell r="D71">
            <v>25956</v>
          </cell>
          <cell r="F71">
            <v>43693</v>
          </cell>
          <cell r="G71">
            <v>43693</v>
          </cell>
        </row>
        <row r="72">
          <cell r="A72" t="str">
            <v>19/01129/S106/7</v>
          </cell>
          <cell r="B72" t="str">
            <v>19/01129/S106</v>
          </cell>
          <cell r="C72" t="str">
            <v>community-facilities</v>
          </cell>
          <cell r="D72">
            <v>21852</v>
          </cell>
          <cell r="F72">
            <v>43693</v>
          </cell>
          <cell r="G72">
            <v>43693</v>
          </cell>
        </row>
        <row r="73">
          <cell r="A73" t="str">
            <v>19/01129/S106/6</v>
          </cell>
          <cell r="B73" t="str">
            <v>19/01129/S106</v>
          </cell>
          <cell r="C73" t="str">
            <v>open-space-and-leisure</v>
          </cell>
          <cell r="D73">
            <v>16488</v>
          </cell>
          <cell r="F73">
            <v>43693</v>
          </cell>
          <cell r="G73">
            <v>43693</v>
          </cell>
        </row>
        <row r="74">
          <cell r="A74" t="str">
            <v>19/01129/S106/5</v>
          </cell>
          <cell r="B74" t="str">
            <v>19/01129/S106</v>
          </cell>
          <cell r="C74" t="str">
            <v>education</v>
          </cell>
          <cell r="D74">
            <v>117612</v>
          </cell>
          <cell r="F74">
            <v>43693</v>
          </cell>
          <cell r="G74">
            <v>43693</v>
          </cell>
        </row>
        <row r="75">
          <cell r="A75" t="str">
            <v>19/01129/S106/4</v>
          </cell>
          <cell r="B75" t="str">
            <v>19/01129/S106</v>
          </cell>
          <cell r="C75" t="str">
            <v>open-space-and-leisure</v>
          </cell>
          <cell r="D75">
            <v>7020</v>
          </cell>
          <cell r="F75">
            <v>43693</v>
          </cell>
          <cell r="G75">
            <v>43693</v>
          </cell>
        </row>
        <row r="76">
          <cell r="A76" t="str">
            <v>19/01129/S106/3</v>
          </cell>
          <cell r="B76" t="str">
            <v>19/01129/S106</v>
          </cell>
          <cell r="C76" t="str">
            <v>transport-and-travel</v>
          </cell>
          <cell r="D76">
            <v>52000</v>
          </cell>
          <cell r="F76">
            <v>43693</v>
          </cell>
          <cell r="G76">
            <v>43693</v>
          </cell>
        </row>
        <row r="77">
          <cell r="A77" t="str">
            <v>19/01129/S106/2</v>
          </cell>
          <cell r="B77" t="str">
            <v>19/01129/S106</v>
          </cell>
          <cell r="C77" t="str">
            <v>transport-and-travel</v>
          </cell>
          <cell r="D77">
            <v>44208</v>
          </cell>
          <cell r="F77">
            <v>43693</v>
          </cell>
          <cell r="G77">
            <v>43693</v>
          </cell>
        </row>
        <row r="78">
          <cell r="A78" t="str">
            <v>19/01129/S106/1</v>
          </cell>
          <cell r="B78" t="str">
            <v>19/01129/S106</v>
          </cell>
          <cell r="C78" t="str">
            <v>affordable-housing</v>
          </cell>
          <cell r="D78">
            <v>0</v>
          </cell>
          <cell r="E78">
            <v>9</v>
          </cell>
          <cell r="F78">
            <v>43693</v>
          </cell>
          <cell r="G78">
            <v>43693</v>
          </cell>
        </row>
        <row r="79">
          <cell r="A79" t="str">
            <v>19/01130/S106/9</v>
          </cell>
          <cell r="B79" t="str">
            <v>19/01130/S106</v>
          </cell>
          <cell r="C79" t="str">
            <v>other</v>
          </cell>
          <cell r="D79">
            <v>8633</v>
          </cell>
          <cell r="F79">
            <v>43693</v>
          </cell>
          <cell r="G79">
            <v>43693</v>
          </cell>
        </row>
        <row r="80">
          <cell r="A80" t="str">
            <v>19/01130/S106/8</v>
          </cell>
          <cell r="B80" t="str">
            <v>19/01130/S106</v>
          </cell>
          <cell r="C80" t="str">
            <v>community-facilities</v>
          </cell>
          <cell r="D80">
            <v>23906.84</v>
          </cell>
          <cell r="F80">
            <v>43693</v>
          </cell>
          <cell r="G80">
            <v>43693</v>
          </cell>
        </row>
        <row r="81">
          <cell r="A81" t="str">
            <v>19/01130/S106/7</v>
          </cell>
          <cell r="B81" t="str">
            <v>19/01130/S106</v>
          </cell>
          <cell r="C81" t="str">
            <v>community-facilities</v>
          </cell>
          <cell r="D81">
            <v>20126.84</v>
          </cell>
          <cell r="F81">
            <v>43693</v>
          </cell>
          <cell r="G81">
            <v>43693</v>
          </cell>
        </row>
        <row r="82">
          <cell r="A82" t="str">
            <v>19/01130/S106/6</v>
          </cell>
          <cell r="B82" t="str">
            <v>19/01130/S106</v>
          </cell>
          <cell r="C82" t="str">
            <v>open-space-and-leisure</v>
          </cell>
          <cell r="D82">
            <v>15186.32</v>
          </cell>
          <cell r="F82">
            <v>43693</v>
          </cell>
          <cell r="G82">
            <v>43693</v>
          </cell>
        </row>
        <row r="83">
          <cell r="A83" t="str">
            <v>19/01130/S106/5</v>
          </cell>
          <cell r="B83" t="str">
            <v>19/01130/S106</v>
          </cell>
          <cell r="C83" t="str">
            <v>education</v>
          </cell>
          <cell r="D83">
            <v>108326.84</v>
          </cell>
          <cell r="F83">
            <v>43693</v>
          </cell>
          <cell r="G83">
            <v>43693</v>
          </cell>
        </row>
        <row r="84">
          <cell r="A84" t="str">
            <v>19/01130/S106/4</v>
          </cell>
          <cell r="B84" t="str">
            <v>19/01130/S106</v>
          </cell>
          <cell r="C84" t="str">
            <v>open-space-and-leisure</v>
          </cell>
          <cell r="D84">
            <v>6469.75</v>
          </cell>
          <cell r="F84">
            <v>43693</v>
          </cell>
          <cell r="G84">
            <v>43693</v>
          </cell>
        </row>
        <row r="85">
          <cell r="A85" t="str">
            <v>19/01130/S106/3</v>
          </cell>
          <cell r="B85" t="str">
            <v>19/01130/S106</v>
          </cell>
          <cell r="C85" t="str">
            <v>green-infrastructure</v>
          </cell>
          <cell r="D85">
            <v>47894.74</v>
          </cell>
          <cell r="F85">
            <v>43693</v>
          </cell>
          <cell r="G85">
            <v>43693</v>
          </cell>
        </row>
        <row r="86">
          <cell r="A86" t="str">
            <v>19/01130/S106/2</v>
          </cell>
          <cell r="B86" t="str">
            <v>19/01130/S106</v>
          </cell>
          <cell r="C86" t="str">
            <v>transport-and-travel</v>
          </cell>
          <cell r="D86">
            <v>44208</v>
          </cell>
          <cell r="F86">
            <v>43693</v>
          </cell>
          <cell r="G86">
            <v>43693</v>
          </cell>
        </row>
        <row r="87">
          <cell r="A87" t="str">
            <v>19/01130/S106/1</v>
          </cell>
          <cell r="B87" t="str">
            <v>19/01130/S106</v>
          </cell>
          <cell r="C87" t="str">
            <v>affordable-housing</v>
          </cell>
          <cell r="D87">
            <v>0</v>
          </cell>
          <cell r="E87">
            <v>9</v>
          </cell>
          <cell r="F87">
            <v>43693</v>
          </cell>
          <cell r="G87">
            <v>43693</v>
          </cell>
        </row>
        <row r="88">
          <cell r="A88" t="str">
            <v>19/01353/S106/1</v>
          </cell>
          <cell r="B88" t="str">
            <v>19/01353/S106</v>
          </cell>
          <cell r="C88" t="str">
            <v>other</v>
          </cell>
          <cell r="D88">
            <v>3600</v>
          </cell>
          <cell r="F88">
            <v>43693</v>
          </cell>
          <cell r="G88">
            <v>43693</v>
          </cell>
        </row>
        <row r="89">
          <cell r="A89" t="str">
            <v>19/01099/S106/1</v>
          </cell>
          <cell r="B89" t="str">
            <v>19/01099/S106</v>
          </cell>
          <cell r="C89" t="str">
            <v>other</v>
          </cell>
          <cell r="D89">
            <v>3370</v>
          </cell>
          <cell r="F89">
            <v>43685</v>
          </cell>
          <cell r="G89">
            <v>43685</v>
          </cell>
        </row>
        <row r="90">
          <cell r="A90" t="str">
            <v>19/00996/S106/1</v>
          </cell>
          <cell r="B90" t="str">
            <v>19/00996/S106</v>
          </cell>
          <cell r="C90" t="str">
            <v>other</v>
          </cell>
          <cell r="D90">
            <v>4382</v>
          </cell>
          <cell r="F90">
            <v>43662</v>
          </cell>
          <cell r="G90">
            <v>43662</v>
          </cell>
        </row>
        <row r="91">
          <cell r="A91" t="str">
            <v>19/00910/S106/4</v>
          </cell>
          <cell r="B91" t="str">
            <v>19/00910/S106</v>
          </cell>
          <cell r="C91" t="str">
            <v>green-infrastructure</v>
          </cell>
          <cell r="D91">
            <v>3053</v>
          </cell>
          <cell r="F91">
            <v>43654</v>
          </cell>
          <cell r="G91">
            <v>43654</v>
          </cell>
        </row>
        <row r="92">
          <cell r="A92" t="str">
            <v>19/00910/S106/3</v>
          </cell>
          <cell r="B92" t="str">
            <v>19/00910/S106</v>
          </cell>
          <cell r="C92" t="str">
            <v>open-space-and-leisure</v>
          </cell>
          <cell r="D92">
            <v>3600</v>
          </cell>
          <cell r="F92">
            <v>43654</v>
          </cell>
          <cell r="G92">
            <v>43654</v>
          </cell>
        </row>
        <row r="93">
          <cell r="A93" t="str">
            <v>19/00910/S106/2</v>
          </cell>
          <cell r="B93" t="str">
            <v>19/00910/S106</v>
          </cell>
          <cell r="C93" t="str">
            <v>economic-development</v>
          </cell>
          <cell r="D93">
            <v>7000</v>
          </cell>
          <cell r="F93">
            <v>43654</v>
          </cell>
          <cell r="G93">
            <v>43654</v>
          </cell>
        </row>
        <row r="94">
          <cell r="A94" t="str">
            <v>19/00910/S106/1</v>
          </cell>
          <cell r="B94" t="str">
            <v>19/00910/S106</v>
          </cell>
          <cell r="C94" t="str">
            <v>other</v>
          </cell>
          <cell r="D94">
            <v>4000</v>
          </cell>
          <cell r="F94">
            <v>43654</v>
          </cell>
          <cell r="G94">
            <v>43654</v>
          </cell>
        </row>
        <row r="95">
          <cell r="A95" t="str">
            <v>19/00512/S106/2</v>
          </cell>
          <cell r="B95" t="str">
            <v>19/00512/S106</v>
          </cell>
          <cell r="C95" t="str">
            <v>community-facilities</v>
          </cell>
          <cell r="D95">
            <v>0</v>
          </cell>
          <cell r="F95">
            <v>43709</v>
          </cell>
          <cell r="G95">
            <v>43709</v>
          </cell>
        </row>
        <row r="96">
          <cell r="A96" t="str">
            <v>19/00512/S106/1</v>
          </cell>
          <cell r="B96" t="str">
            <v>19/00512/S106</v>
          </cell>
          <cell r="C96" t="str">
            <v>community-facilities</v>
          </cell>
          <cell r="D96">
            <v>29700</v>
          </cell>
          <cell r="F96">
            <v>43709</v>
          </cell>
          <cell r="G96">
            <v>43709</v>
          </cell>
        </row>
        <row r="97">
          <cell r="A97" t="str">
            <v>19/00652/S106/1</v>
          </cell>
          <cell r="B97" t="str">
            <v>19/00652/S106</v>
          </cell>
          <cell r="C97" t="str">
            <v>other</v>
          </cell>
          <cell r="D97">
            <v>10000</v>
          </cell>
          <cell r="F97">
            <v>43644</v>
          </cell>
          <cell r="G97">
            <v>43644</v>
          </cell>
        </row>
        <row r="98">
          <cell r="A98" t="str">
            <v>19/00867/S106/2</v>
          </cell>
          <cell r="B98" t="str">
            <v>19/00867/S106</v>
          </cell>
          <cell r="C98" t="str">
            <v>economic-development</v>
          </cell>
          <cell r="D98">
            <v>4000</v>
          </cell>
          <cell r="F98">
            <v>43636</v>
          </cell>
          <cell r="G98">
            <v>43636</v>
          </cell>
        </row>
        <row r="99">
          <cell r="A99" t="str">
            <v>19/00867/S106/1</v>
          </cell>
          <cell r="B99" t="str">
            <v>19/00867/S106</v>
          </cell>
          <cell r="C99" t="str">
            <v>community-facilities</v>
          </cell>
          <cell r="D99">
            <v>2000</v>
          </cell>
          <cell r="F99">
            <v>43636</v>
          </cell>
          <cell r="G99">
            <v>43636</v>
          </cell>
        </row>
        <row r="100">
          <cell r="A100" t="str">
            <v>19/00653/S106/5</v>
          </cell>
          <cell r="B100" t="str">
            <v>19/00653/S106</v>
          </cell>
          <cell r="C100" t="str">
            <v>green-infrastructure</v>
          </cell>
          <cell r="D100">
            <v>1950</v>
          </cell>
          <cell r="F100">
            <v>43593</v>
          </cell>
          <cell r="G100">
            <v>43593</v>
          </cell>
        </row>
        <row r="101">
          <cell r="A101" t="str">
            <v>19/00653/S106/4</v>
          </cell>
          <cell r="B101" t="str">
            <v>19/00653/S106</v>
          </cell>
          <cell r="C101" t="str">
            <v>education</v>
          </cell>
          <cell r="D101">
            <v>25000</v>
          </cell>
          <cell r="F101">
            <v>43593</v>
          </cell>
          <cell r="G101">
            <v>43593</v>
          </cell>
        </row>
        <row r="102">
          <cell r="A102" t="str">
            <v>19/00653/S106/3</v>
          </cell>
          <cell r="B102" t="str">
            <v>19/00653/S106</v>
          </cell>
          <cell r="C102" t="str">
            <v>economic-development</v>
          </cell>
          <cell r="D102">
            <v>2500</v>
          </cell>
          <cell r="F102">
            <v>43593</v>
          </cell>
          <cell r="G102">
            <v>43593</v>
          </cell>
        </row>
        <row r="103">
          <cell r="A103" t="str">
            <v>19/00653/S106/2</v>
          </cell>
          <cell r="B103" t="str">
            <v>19/00653/S106</v>
          </cell>
          <cell r="C103" t="str">
            <v>community-facilities</v>
          </cell>
          <cell r="D103">
            <v>1000</v>
          </cell>
          <cell r="F103">
            <v>43593</v>
          </cell>
          <cell r="G103">
            <v>43593</v>
          </cell>
        </row>
        <row r="104">
          <cell r="A104" t="str">
            <v>19/00653/S106/1</v>
          </cell>
          <cell r="B104" t="str">
            <v>19/00653/S106</v>
          </cell>
          <cell r="C104" t="str">
            <v>other</v>
          </cell>
          <cell r="D104">
            <v>6000</v>
          </cell>
          <cell r="F104">
            <v>43593</v>
          </cell>
          <cell r="G104">
            <v>43593</v>
          </cell>
        </row>
        <row r="105">
          <cell r="A105" t="str">
            <v>19/00059/S106/9</v>
          </cell>
          <cell r="B105" t="str">
            <v>19/00059/S106</v>
          </cell>
          <cell r="C105" t="str">
            <v>education</v>
          </cell>
          <cell r="D105">
            <v>87500</v>
          </cell>
          <cell r="F105">
            <v>43476</v>
          </cell>
          <cell r="G105">
            <v>43476</v>
          </cell>
        </row>
        <row r="106">
          <cell r="A106" t="str">
            <v>19/00059/S106/8</v>
          </cell>
          <cell r="B106" t="str">
            <v>19/00059/S106</v>
          </cell>
          <cell r="C106" t="str">
            <v>education</v>
          </cell>
          <cell r="D106">
            <v>57000</v>
          </cell>
          <cell r="F106">
            <v>43476</v>
          </cell>
          <cell r="G106">
            <v>43476</v>
          </cell>
        </row>
        <row r="107">
          <cell r="A107" t="str">
            <v>19/00059/S106/7</v>
          </cell>
          <cell r="B107" t="str">
            <v>19/00059/S106</v>
          </cell>
          <cell r="C107" t="str">
            <v>economic-development</v>
          </cell>
          <cell r="D107">
            <v>7000</v>
          </cell>
          <cell r="F107">
            <v>43476</v>
          </cell>
          <cell r="G107">
            <v>43476</v>
          </cell>
        </row>
        <row r="108">
          <cell r="A108" t="str">
            <v>19/00059/S106/6</v>
          </cell>
          <cell r="B108" t="str">
            <v>19/00059/S106</v>
          </cell>
          <cell r="C108" t="str">
            <v>open-space-and-leisure</v>
          </cell>
          <cell r="D108">
            <v>4875</v>
          </cell>
          <cell r="F108">
            <v>43476</v>
          </cell>
          <cell r="G108">
            <v>43476</v>
          </cell>
        </row>
        <row r="109">
          <cell r="A109" t="str">
            <v>19/00059/S106/5</v>
          </cell>
          <cell r="B109" t="str">
            <v>19/00059/S106</v>
          </cell>
          <cell r="C109" t="str">
            <v>open-space-and-leisure</v>
          </cell>
          <cell r="D109">
            <v>5725</v>
          </cell>
          <cell r="F109">
            <v>43476</v>
          </cell>
          <cell r="G109">
            <v>43476</v>
          </cell>
        </row>
        <row r="110">
          <cell r="A110" t="str">
            <v>19/00059/S106/4</v>
          </cell>
          <cell r="B110" t="str">
            <v>19/00059/S106</v>
          </cell>
          <cell r="C110" t="str">
            <v>open-space-and-leisure</v>
          </cell>
          <cell r="D110">
            <v>9000</v>
          </cell>
          <cell r="F110">
            <v>43476</v>
          </cell>
          <cell r="G110">
            <v>43476</v>
          </cell>
        </row>
        <row r="111">
          <cell r="A111" t="str">
            <v>19/00059/S106/3</v>
          </cell>
          <cell r="B111" t="str">
            <v>19/00059/S106</v>
          </cell>
          <cell r="C111" t="str">
            <v>highways</v>
          </cell>
          <cell r="D111">
            <v>80000</v>
          </cell>
          <cell r="F111">
            <v>43476</v>
          </cell>
          <cell r="G111">
            <v>43476</v>
          </cell>
        </row>
        <row r="112">
          <cell r="A112" t="str">
            <v>19/00059/S106/2</v>
          </cell>
          <cell r="B112" t="str">
            <v>19/00059/S106</v>
          </cell>
          <cell r="C112" t="str">
            <v>highways</v>
          </cell>
          <cell r="D112">
            <v>12987</v>
          </cell>
          <cell r="F112">
            <v>43476</v>
          </cell>
          <cell r="G112">
            <v>43476</v>
          </cell>
        </row>
        <row r="113">
          <cell r="A113" t="str">
            <v>19/00059/S106/1</v>
          </cell>
          <cell r="B113" t="str">
            <v>19/00059/S106</v>
          </cell>
          <cell r="C113" t="str">
            <v>affordable-housing</v>
          </cell>
          <cell r="D113">
            <v>0</v>
          </cell>
          <cell r="E113">
            <v>6</v>
          </cell>
          <cell r="F113">
            <v>43476</v>
          </cell>
          <cell r="G113">
            <v>43476</v>
          </cell>
        </row>
        <row r="114">
          <cell r="A114" t="str">
            <v>19/00058/S106/1</v>
          </cell>
          <cell r="B114" t="str">
            <v>19/00058/S106</v>
          </cell>
          <cell r="C114" t="str">
            <v>other</v>
          </cell>
          <cell r="D114">
            <v>7200</v>
          </cell>
          <cell r="F114">
            <v>43476</v>
          </cell>
          <cell r="G114">
            <v>43476</v>
          </cell>
        </row>
        <row r="115">
          <cell r="A115" t="str">
            <v>19/00015/S106/1</v>
          </cell>
          <cell r="B115" t="str">
            <v>19/00015/S106</v>
          </cell>
          <cell r="C115" t="str">
            <v>highways</v>
          </cell>
          <cell r="D115">
            <v>33000</v>
          </cell>
          <cell r="F115">
            <v>43104</v>
          </cell>
          <cell r="G115">
            <v>43104</v>
          </cell>
        </row>
        <row r="116">
          <cell r="A116" t="str">
            <v>18/01472/S106/1</v>
          </cell>
          <cell r="B116" t="str">
            <v>18/01472/S106</v>
          </cell>
          <cell r="C116" t="str">
            <v>green-infrastructure</v>
          </cell>
          <cell r="D116">
            <v>2500</v>
          </cell>
          <cell r="F116">
            <v>43237</v>
          </cell>
          <cell r="G116">
            <v>43237</v>
          </cell>
        </row>
        <row r="117">
          <cell r="A117" t="str">
            <v>18/01180/S106/3</v>
          </cell>
          <cell r="B117" t="str">
            <v>18/01180/S106</v>
          </cell>
          <cell r="C117" t="str">
            <v>affordable-housing</v>
          </cell>
          <cell r="D117">
            <v>50000</v>
          </cell>
          <cell r="F117">
            <v>43314</v>
          </cell>
          <cell r="G117">
            <v>43314</v>
          </cell>
        </row>
        <row r="118">
          <cell r="A118" t="str">
            <v>18/01180/S106/2</v>
          </cell>
          <cell r="B118" t="str">
            <v>18/01180/S106</v>
          </cell>
          <cell r="C118" t="str">
            <v>education</v>
          </cell>
          <cell r="D118">
            <v>30000</v>
          </cell>
          <cell r="F118">
            <v>43314</v>
          </cell>
          <cell r="G118">
            <v>43314</v>
          </cell>
        </row>
        <row r="119">
          <cell r="A119" t="str">
            <v>18/01180/S106/1</v>
          </cell>
          <cell r="B119" t="str">
            <v>18/01180/S106</v>
          </cell>
          <cell r="C119" t="str">
            <v>other</v>
          </cell>
          <cell r="D119">
            <v>8400</v>
          </cell>
          <cell r="F119">
            <v>43314</v>
          </cell>
          <cell r="G119">
            <v>43314</v>
          </cell>
        </row>
        <row r="120">
          <cell r="A120" t="str">
            <v>18/00013/S106/5</v>
          </cell>
          <cell r="B120" t="str">
            <v>18/00013/S106</v>
          </cell>
          <cell r="C120" t="str">
            <v>health</v>
          </cell>
          <cell r="D120">
            <v>16940</v>
          </cell>
          <cell r="F120">
            <v>43103</v>
          </cell>
          <cell r="G120">
            <v>43103</v>
          </cell>
        </row>
        <row r="121">
          <cell r="A121" t="str">
            <v>18/00013/S106/4</v>
          </cell>
          <cell r="B121" t="str">
            <v>18/00013/S106</v>
          </cell>
          <cell r="C121" t="str">
            <v>community-facilities</v>
          </cell>
          <cell r="D121">
            <v>12617.5</v>
          </cell>
          <cell r="F121">
            <v>43103</v>
          </cell>
          <cell r="G121">
            <v>43103</v>
          </cell>
        </row>
        <row r="122">
          <cell r="A122" t="str">
            <v>18/00013/S106/3</v>
          </cell>
          <cell r="B122" t="str">
            <v>18/00013/S106</v>
          </cell>
          <cell r="C122" t="str">
            <v>open-space-and-leisure</v>
          </cell>
          <cell r="D122">
            <v>8015</v>
          </cell>
          <cell r="F122">
            <v>43103</v>
          </cell>
          <cell r="G122">
            <v>43103</v>
          </cell>
        </row>
        <row r="123">
          <cell r="A123" t="str">
            <v>18/00013/S106/2</v>
          </cell>
          <cell r="B123" t="str">
            <v>18/00013/S106</v>
          </cell>
          <cell r="C123" t="str">
            <v>economic-development</v>
          </cell>
          <cell r="D123">
            <v>0</v>
          </cell>
          <cell r="F123">
            <v>43103</v>
          </cell>
          <cell r="G123">
            <v>43103</v>
          </cell>
        </row>
        <row r="124">
          <cell r="A124" t="str">
            <v>18/00013/S106/1</v>
          </cell>
          <cell r="B124" t="str">
            <v>18/00013/S106</v>
          </cell>
          <cell r="C124" t="str">
            <v>affordable-housing</v>
          </cell>
          <cell r="D124">
            <v>0</v>
          </cell>
          <cell r="E124">
            <v>8</v>
          </cell>
          <cell r="F124">
            <v>43103</v>
          </cell>
          <cell r="G124">
            <v>43103</v>
          </cell>
        </row>
        <row r="125">
          <cell r="A125" t="str">
            <v>18/00087/S106/10</v>
          </cell>
          <cell r="B125" t="str">
            <v>18/00087/S106</v>
          </cell>
          <cell r="C125" t="str">
            <v>community-facilities</v>
          </cell>
          <cell r="D125">
            <v>32400</v>
          </cell>
          <cell r="F125">
            <v>43112</v>
          </cell>
          <cell r="G125">
            <v>43112</v>
          </cell>
        </row>
        <row r="126">
          <cell r="A126" t="str">
            <v>18/00087/S106/9</v>
          </cell>
          <cell r="B126" t="str">
            <v>18/00087/S106</v>
          </cell>
          <cell r="C126" t="str">
            <v>education</v>
          </cell>
          <cell r="D126">
            <v>2714000</v>
          </cell>
          <cell r="F126">
            <v>43112</v>
          </cell>
          <cell r="G126">
            <v>43112</v>
          </cell>
        </row>
        <row r="127">
          <cell r="A127" t="str">
            <v>18/00087/S106/8</v>
          </cell>
          <cell r="B127" t="str">
            <v>18/00087/S106</v>
          </cell>
          <cell r="C127" t="str">
            <v>health</v>
          </cell>
          <cell r="D127">
            <v>287012</v>
          </cell>
          <cell r="F127">
            <v>43112</v>
          </cell>
          <cell r="G127">
            <v>43112</v>
          </cell>
        </row>
        <row r="128">
          <cell r="A128" t="str">
            <v>18/00087/S106/7</v>
          </cell>
          <cell r="B128" t="str">
            <v>18/00087/S106</v>
          </cell>
          <cell r="C128" t="str">
            <v>open-space-and-leisure</v>
          </cell>
          <cell r="D128">
            <v>370625</v>
          </cell>
          <cell r="F128">
            <v>43112</v>
          </cell>
          <cell r="G128">
            <v>43112</v>
          </cell>
        </row>
        <row r="129">
          <cell r="A129" t="str">
            <v>18/00087/S106/6</v>
          </cell>
          <cell r="B129" t="str">
            <v>18/00087/S106</v>
          </cell>
          <cell r="C129" t="str">
            <v>transport-and-travel</v>
          </cell>
          <cell r="D129">
            <v>30000</v>
          </cell>
          <cell r="F129">
            <v>43112</v>
          </cell>
          <cell r="G129">
            <v>43112</v>
          </cell>
        </row>
        <row r="130">
          <cell r="A130" t="str">
            <v>18/00087/S106/5</v>
          </cell>
          <cell r="B130" t="str">
            <v>18/00087/S106</v>
          </cell>
          <cell r="C130" t="str">
            <v>community-facilities</v>
          </cell>
          <cell r="D130">
            <v>383853</v>
          </cell>
          <cell r="F130">
            <v>43112</v>
          </cell>
          <cell r="G130">
            <v>43112</v>
          </cell>
        </row>
        <row r="131">
          <cell r="A131" t="str">
            <v>18/00087/S106/4</v>
          </cell>
          <cell r="B131" t="str">
            <v>18/00087/S106</v>
          </cell>
          <cell r="C131" t="str">
            <v>transport-and-travel</v>
          </cell>
          <cell r="D131">
            <v>0</v>
          </cell>
          <cell r="F131">
            <v>43112</v>
          </cell>
          <cell r="G131">
            <v>43112</v>
          </cell>
        </row>
        <row r="132">
          <cell r="A132" t="str">
            <v>18/00087/S106/3</v>
          </cell>
          <cell r="B132" t="str">
            <v>18/00087/S106</v>
          </cell>
          <cell r="C132" t="str">
            <v>economic-development</v>
          </cell>
          <cell r="D132">
            <v>0</v>
          </cell>
          <cell r="F132">
            <v>43112</v>
          </cell>
          <cell r="G132">
            <v>43112</v>
          </cell>
        </row>
        <row r="133">
          <cell r="A133" t="str">
            <v>18/00087/S106/2</v>
          </cell>
          <cell r="B133" t="str">
            <v>18/00087/S106</v>
          </cell>
          <cell r="C133" t="str">
            <v>green-infrastructure</v>
          </cell>
          <cell r="D133">
            <v>0</v>
          </cell>
          <cell r="F133">
            <v>43112</v>
          </cell>
          <cell r="G133">
            <v>43112</v>
          </cell>
        </row>
        <row r="134">
          <cell r="A134" t="str">
            <v>18/00087/S106/1</v>
          </cell>
          <cell r="B134" t="str">
            <v>18/00087/S106</v>
          </cell>
          <cell r="C134" t="str">
            <v>affordable-housing</v>
          </cell>
          <cell r="D134">
            <v>0</v>
          </cell>
          <cell r="E134">
            <v>105</v>
          </cell>
          <cell r="F134">
            <v>43112</v>
          </cell>
          <cell r="G134">
            <v>43112</v>
          </cell>
        </row>
        <row r="135">
          <cell r="A135" t="str">
            <v>17/01909/S106/1</v>
          </cell>
          <cell r="B135" t="str">
            <v>17/01909/S106</v>
          </cell>
          <cell r="C135" t="str">
            <v>other</v>
          </cell>
          <cell r="D135">
            <v>5250</v>
          </cell>
          <cell r="F135">
            <v>42615</v>
          </cell>
          <cell r="G135">
            <v>42615</v>
          </cell>
        </row>
        <row r="136">
          <cell r="A136" t="str">
            <v>17/00236/S106/2</v>
          </cell>
          <cell r="B136" t="str">
            <v>17/00236/S106</v>
          </cell>
          <cell r="C136" t="str">
            <v>affordable-housing</v>
          </cell>
          <cell r="D136">
            <v>50000</v>
          </cell>
          <cell r="F136">
            <v>42472</v>
          </cell>
          <cell r="G136">
            <v>42472</v>
          </cell>
        </row>
        <row r="137">
          <cell r="A137" t="str">
            <v>17/00236/S106/1</v>
          </cell>
          <cell r="B137" t="str">
            <v>17/00236/S106</v>
          </cell>
          <cell r="C137">
            <v>0</v>
          </cell>
          <cell r="D137">
            <v>30000</v>
          </cell>
          <cell r="F137">
            <v>42472</v>
          </cell>
          <cell r="G137">
            <v>42472</v>
          </cell>
        </row>
        <row r="138">
          <cell r="A138" t="str">
            <v>17/01515/S106/5</v>
          </cell>
          <cell r="B138" t="str">
            <v>17/01515/S106</v>
          </cell>
          <cell r="C138" t="str">
            <v>community-facilities</v>
          </cell>
          <cell r="D138">
            <v>17994</v>
          </cell>
          <cell r="F138">
            <v>42873</v>
          </cell>
          <cell r="G138">
            <v>42873</v>
          </cell>
        </row>
        <row r="139">
          <cell r="A139" t="str">
            <v>17/01515/S106/4</v>
          </cell>
          <cell r="B139" t="str">
            <v>17/01515/S106</v>
          </cell>
          <cell r="C139" t="str">
            <v>education</v>
          </cell>
          <cell r="D139">
            <v>95000</v>
          </cell>
          <cell r="F139">
            <v>42873</v>
          </cell>
          <cell r="G139">
            <v>42873</v>
          </cell>
        </row>
        <row r="140">
          <cell r="A140" t="str">
            <v>17/01515/S106/3</v>
          </cell>
          <cell r="B140" t="str">
            <v>17/01515/S106</v>
          </cell>
          <cell r="C140" t="str">
            <v>green-infrastructure</v>
          </cell>
          <cell r="D140">
            <v>10335</v>
          </cell>
          <cell r="F140">
            <v>42873</v>
          </cell>
          <cell r="G140">
            <v>42873</v>
          </cell>
        </row>
        <row r="141">
          <cell r="A141" t="str">
            <v>17/01515/S106/2</v>
          </cell>
          <cell r="B141" t="str">
            <v>17/01515/S106</v>
          </cell>
          <cell r="C141" t="str">
            <v>transport-and-travel</v>
          </cell>
          <cell r="D141">
            <v>12000</v>
          </cell>
          <cell r="F141">
            <v>42873</v>
          </cell>
          <cell r="G141">
            <v>42873</v>
          </cell>
        </row>
        <row r="142">
          <cell r="A142" t="str">
            <v>17/01515/S106/1</v>
          </cell>
          <cell r="B142" t="str">
            <v>17/01515/S106</v>
          </cell>
          <cell r="C142" t="str">
            <v>affordable-housing</v>
          </cell>
          <cell r="D142">
            <v>0</v>
          </cell>
          <cell r="E142">
            <v>13</v>
          </cell>
          <cell r="F142">
            <v>42873</v>
          </cell>
          <cell r="G142">
            <v>42873</v>
          </cell>
        </row>
        <row r="143">
          <cell r="A143" t="str">
            <v>17/01202/S106/1</v>
          </cell>
          <cell r="B143" t="str">
            <v>17/01202/S106</v>
          </cell>
          <cell r="C143" t="str">
            <v>green-infrastructure</v>
          </cell>
          <cell r="D143">
            <v>2857</v>
          </cell>
          <cell r="F143">
            <v>42955</v>
          </cell>
          <cell r="G143">
            <v>42955</v>
          </cell>
        </row>
        <row r="144">
          <cell r="A144" t="str">
            <v>20/01427/S106/4</v>
          </cell>
          <cell r="B144" t="str">
            <v>20/01427/S106</v>
          </cell>
          <cell r="C144" t="str">
            <v>transport-and-travel</v>
          </cell>
          <cell r="D144">
            <v>90000</v>
          </cell>
          <cell r="F144">
            <v>44098</v>
          </cell>
          <cell r="G144">
            <v>42950</v>
          </cell>
        </row>
        <row r="145">
          <cell r="A145" t="str">
            <v>20/01427/S106/3</v>
          </cell>
          <cell r="B145" t="str">
            <v>20/01427/S106</v>
          </cell>
          <cell r="C145" t="str">
            <v>highways</v>
          </cell>
          <cell r="D145">
            <v>348000</v>
          </cell>
          <cell r="F145">
            <v>44098</v>
          </cell>
          <cell r="G145">
            <v>42950</v>
          </cell>
        </row>
        <row r="146">
          <cell r="A146" t="str">
            <v>20/01427/S106/2</v>
          </cell>
          <cell r="B146" t="str">
            <v>20/01427/S106</v>
          </cell>
          <cell r="C146" t="str">
            <v>transport-and-travel</v>
          </cell>
          <cell r="D146">
            <v>0</v>
          </cell>
          <cell r="E146">
            <v>1</v>
          </cell>
          <cell r="F146">
            <v>44098</v>
          </cell>
          <cell r="G146">
            <v>42950</v>
          </cell>
        </row>
        <row r="147">
          <cell r="A147" t="str">
            <v>20/01427/S106/1</v>
          </cell>
          <cell r="B147" t="str">
            <v>20/01427/S106</v>
          </cell>
          <cell r="C147" t="str">
            <v>affordable-housing</v>
          </cell>
          <cell r="D147">
            <v>0</v>
          </cell>
          <cell r="E147">
            <v>8</v>
          </cell>
          <cell r="F147">
            <v>44098</v>
          </cell>
          <cell r="G147">
            <v>42950</v>
          </cell>
        </row>
        <row r="148">
          <cell r="A148" t="str">
            <v>09/00242/S106 /1</v>
          </cell>
          <cell r="B148" t="str">
            <v xml:space="preserve">09/00242/S106 </v>
          </cell>
          <cell r="C148" t="str">
            <v>affordable-housing</v>
          </cell>
          <cell r="D148">
            <v>0</v>
          </cell>
          <cell r="E148">
            <v>10</v>
          </cell>
          <cell r="F148">
            <v>42864</v>
          </cell>
          <cell r="G148">
            <v>42864</v>
          </cell>
        </row>
        <row r="149">
          <cell r="A149" t="str">
            <v>18/00091/S106 /1</v>
          </cell>
          <cell r="B149" t="str">
            <v xml:space="preserve">18/00091/S106 </v>
          </cell>
          <cell r="C149" t="str">
            <v>community-facilities</v>
          </cell>
          <cell r="D149">
            <v>30000</v>
          </cell>
          <cell r="F149">
            <v>43119</v>
          </cell>
          <cell r="G149" t="str">
            <v>n/a</v>
          </cell>
        </row>
        <row r="150">
          <cell r="A150" t="str">
            <v>17/00592/S106/1</v>
          </cell>
          <cell r="B150" t="str">
            <v>17/00592/S106</v>
          </cell>
          <cell r="C150" t="str">
            <v>economic-development</v>
          </cell>
          <cell r="D150">
            <v>70000</v>
          </cell>
          <cell r="F150">
            <v>42845</v>
          </cell>
          <cell r="G150">
            <v>42845</v>
          </cell>
        </row>
        <row r="151">
          <cell r="A151" t="str">
            <v>17/00557/S106/6</v>
          </cell>
          <cell r="B151" t="str">
            <v>17/00557/S106</v>
          </cell>
          <cell r="C151" t="str">
            <v>open-space-and-leisure</v>
          </cell>
          <cell r="D151">
            <v>3381</v>
          </cell>
          <cell r="F151">
            <v>42838</v>
          </cell>
          <cell r="G151">
            <v>42838</v>
          </cell>
        </row>
        <row r="152">
          <cell r="A152" t="str">
            <v>17/00557/S106/5</v>
          </cell>
          <cell r="B152" t="str">
            <v>17/00557/S106</v>
          </cell>
          <cell r="C152" t="str">
            <v>green-infrastructure</v>
          </cell>
          <cell r="D152">
            <v>1434</v>
          </cell>
          <cell r="F152">
            <v>42838</v>
          </cell>
          <cell r="G152">
            <v>42838</v>
          </cell>
        </row>
        <row r="153">
          <cell r="A153" t="str">
            <v>17/00557/S106/4</v>
          </cell>
          <cell r="B153" t="str">
            <v>17/00557/S106</v>
          </cell>
          <cell r="C153" t="str">
            <v>education</v>
          </cell>
          <cell r="D153">
            <v>43430</v>
          </cell>
          <cell r="F153">
            <v>42838</v>
          </cell>
          <cell r="G153">
            <v>42838</v>
          </cell>
        </row>
        <row r="154">
          <cell r="A154" t="str">
            <v>17/00557/S106/3</v>
          </cell>
          <cell r="B154" t="str">
            <v>17/00557/S106</v>
          </cell>
          <cell r="C154" t="str">
            <v>education</v>
          </cell>
          <cell r="D154">
            <v>24755</v>
          </cell>
          <cell r="F154">
            <v>42838</v>
          </cell>
          <cell r="G154">
            <v>42838</v>
          </cell>
        </row>
        <row r="155">
          <cell r="A155" t="str">
            <v>17/00557/S106/2</v>
          </cell>
          <cell r="B155" t="str">
            <v>17/00557/S106</v>
          </cell>
          <cell r="C155" t="str">
            <v>affordable-housing</v>
          </cell>
          <cell r="D155">
            <v>100000</v>
          </cell>
          <cell r="F155">
            <v>42838</v>
          </cell>
          <cell r="G155">
            <v>42838</v>
          </cell>
        </row>
        <row r="156">
          <cell r="A156" t="str">
            <v>17/00557/S106/1</v>
          </cell>
          <cell r="B156" t="str">
            <v>17/00557/S106</v>
          </cell>
          <cell r="C156" t="str">
            <v>economic-development</v>
          </cell>
          <cell r="D156">
            <v>0</v>
          </cell>
          <cell r="E156">
            <v>1</v>
          </cell>
          <cell r="F156">
            <v>42838</v>
          </cell>
          <cell r="G156">
            <v>42838</v>
          </cell>
        </row>
        <row r="157">
          <cell r="A157" t="str">
            <v>16/01286/S106/1</v>
          </cell>
          <cell r="B157" t="str">
            <v>16/01286/S106</v>
          </cell>
          <cell r="C157" t="str">
            <v>community-facilities</v>
          </cell>
          <cell r="D157">
            <v>12978</v>
          </cell>
          <cell r="F157">
            <v>42571</v>
          </cell>
          <cell r="G157">
            <v>42571</v>
          </cell>
        </row>
        <row r="158">
          <cell r="A158" t="str">
            <v>16/01123/S106/1</v>
          </cell>
          <cell r="B158" t="str">
            <v>16/01123/S106</v>
          </cell>
          <cell r="C158" t="str">
            <v>community-facilities</v>
          </cell>
          <cell r="D158">
            <v>9506</v>
          </cell>
          <cell r="F158">
            <v>42356</v>
          </cell>
          <cell r="G158">
            <v>42356</v>
          </cell>
        </row>
        <row r="159">
          <cell r="A159" t="str">
            <v>16/00744/S106/1</v>
          </cell>
          <cell r="B159" t="str">
            <v>16/00744/S106</v>
          </cell>
          <cell r="C159" t="str">
            <v>other</v>
          </cell>
          <cell r="D159">
            <v>0</v>
          </cell>
          <cell r="F159">
            <v>42467</v>
          </cell>
          <cell r="G159">
            <v>42467</v>
          </cell>
        </row>
        <row r="160">
          <cell r="A160" t="str">
            <v>16/00460/S106/2</v>
          </cell>
          <cell r="B160" t="str">
            <v>16/00460/S106</v>
          </cell>
          <cell r="C160" t="str">
            <v>highways</v>
          </cell>
          <cell r="D160">
            <v>187104</v>
          </cell>
          <cell r="F160">
            <v>42440</v>
          </cell>
          <cell r="G160">
            <v>42440</v>
          </cell>
        </row>
        <row r="161">
          <cell r="A161" t="str">
            <v>16/00460/S106/1</v>
          </cell>
          <cell r="B161" t="str">
            <v>16/00460/S106</v>
          </cell>
          <cell r="C161" t="str">
            <v>transport-and-travel</v>
          </cell>
          <cell r="D161">
            <v>50000</v>
          </cell>
          <cell r="F161">
            <v>42440</v>
          </cell>
          <cell r="G161">
            <v>42440</v>
          </cell>
        </row>
        <row r="162">
          <cell r="A162" t="str">
            <v>17/01162/S106/10</v>
          </cell>
          <cell r="B162" t="str">
            <v>17/01162/s106</v>
          </cell>
          <cell r="C162" t="str">
            <v>economic-development</v>
          </cell>
          <cell r="D162">
            <v>21000</v>
          </cell>
          <cell r="F162">
            <v>42598</v>
          </cell>
          <cell r="G162">
            <v>42598</v>
          </cell>
        </row>
        <row r="163">
          <cell r="A163" t="str">
            <v>17/01162/S106/9</v>
          </cell>
          <cell r="B163" t="str">
            <v>17/01162/s106</v>
          </cell>
          <cell r="C163" t="str">
            <v>highways</v>
          </cell>
          <cell r="D163">
            <v>45000</v>
          </cell>
          <cell r="F163">
            <v>42598</v>
          </cell>
          <cell r="G163">
            <v>42598</v>
          </cell>
        </row>
        <row r="164">
          <cell r="A164" t="str">
            <v>17/01162/S106/8</v>
          </cell>
          <cell r="B164" t="str">
            <v>17/01162/s106</v>
          </cell>
          <cell r="C164" t="str">
            <v>other</v>
          </cell>
          <cell r="D164">
            <v>100000</v>
          </cell>
          <cell r="F164">
            <v>42598</v>
          </cell>
          <cell r="G164">
            <v>42598</v>
          </cell>
        </row>
        <row r="165">
          <cell r="A165" t="str">
            <v>17/01162/S106/7</v>
          </cell>
          <cell r="B165" t="str">
            <v>17/01162/s106</v>
          </cell>
          <cell r="C165" t="str">
            <v>community-facilities</v>
          </cell>
          <cell r="D165">
            <v>34830</v>
          </cell>
          <cell r="F165">
            <v>42598</v>
          </cell>
          <cell r="G165">
            <v>42598</v>
          </cell>
        </row>
        <row r="166">
          <cell r="A166" t="str">
            <v>17/01162/S106/6</v>
          </cell>
          <cell r="B166" t="str">
            <v>17/01162/s106</v>
          </cell>
          <cell r="C166" t="str">
            <v>community-facilities</v>
          </cell>
          <cell r="D166">
            <v>11475</v>
          </cell>
          <cell r="F166">
            <v>42598</v>
          </cell>
          <cell r="G166">
            <v>42598</v>
          </cell>
        </row>
        <row r="167">
          <cell r="A167" t="str">
            <v>17/01162/S106/5</v>
          </cell>
          <cell r="B167" t="str">
            <v>17/01162/s106</v>
          </cell>
          <cell r="C167" t="str">
            <v>community-facilities</v>
          </cell>
          <cell r="D167">
            <v>6048</v>
          </cell>
          <cell r="F167">
            <v>42598</v>
          </cell>
          <cell r="G167">
            <v>42598</v>
          </cell>
        </row>
        <row r="168">
          <cell r="A168" t="str">
            <v>17/01162/S106/4</v>
          </cell>
          <cell r="B168" t="str">
            <v>17/01162/s106</v>
          </cell>
          <cell r="C168" t="str">
            <v>community-facilities</v>
          </cell>
          <cell r="D168">
            <v>19923</v>
          </cell>
          <cell r="F168">
            <v>42598</v>
          </cell>
          <cell r="G168">
            <v>42598</v>
          </cell>
        </row>
        <row r="169">
          <cell r="A169" t="str">
            <v>17/01162/S106/3</v>
          </cell>
          <cell r="B169" t="str">
            <v>17/01162/s106</v>
          </cell>
          <cell r="C169" t="str">
            <v>green-infrastructure</v>
          </cell>
          <cell r="D169">
            <v>17000</v>
          </cell>
          <cell r="F169">
            <v>42598</v>
          </cell>
          <cell r="G169">
            <v>42598</v>
          </cell>
        </row>
        <row r="170">
          <cell r="A170" t="str">
            <v>17/01162/S106/2</v>
          </cell>
          <cell r="B170" t="str">
            <v>17/01162/s106</v>
          </cell>
          <cell r="C170" t="str">
            <v>community-facilities</v>
          </cell>
          <cell r="D170">
            <v>29536</v>
          </cell>
          <cell r="F170">
            <v>42598</v>
          </cell>
          <cell r="G170">
            <v>42598</v>
          </cell>
        </row>
        <row r="171">
          <cell r="A171" t="str">
            <v>17/01162/S106/1</v>
          </cell>
          <cell r="B171" t="str">
            <v>17/01162/s106</v>
          </cell>
          <cell r="C171" t="str">
            <v>affordable-housing</v>
          </cell>
          <cell r="D171">
            <v>0</v>
          </cell>
          <cell r="E171">
            <v>22</v>
          </cell>
          <cell r="F171">
            <v>42598</v>
          </cell>
          <cell r="G171">
            <v>42598</v>
          </cell>
        </row>
        <row r="172">
          <cell r="A172" t="str">
            <v>16/02016/S106/7</v>
          </cell>
          <cell r="B172" t="str">
            <v>16/02016/S106</v>
          </cell>
          <cell r="C172" t="str">
            <v>affordable-housing</v>
          </cell>
          <cell r="D172">
            <v>920000</v>
          </cell>
          <cell r="F172">
            <v>42719</v>
          </cell>
          <cell r="G172">
            <v>42719</v>
          </cell>
        </row>
        <row r="173">
          <cell r="A173" t="str">
            <v>16/02016/S106/6</v>
          </cell>
          <cell r="B173" t="str">
            <v>16/02016/S106</v>
          </cell>
          <cell r="C173" t="str">
            <v>health</v>
          </cell>
          <cell r="D173">
            <v>44846</v>
          </cell>
          <cell r="F173">
            <v>42719</v>
          </cell>
          <cell r="G173">
            <v>42719</v>
          </cell>
        </row>
        <row r="174">
          <cell r="A174" t="str">
            <v>16/02016/S106/5</v>
          </cell>
          <cell r="B174" t="str">
            <v>16/02016/S106</v>
          </cell>
          <cell r="C174" t="str">
            <v>open-space-and-leisure</v>
          </cell>
          <cell r="D174">
            <v>30757</v>
          </cell>
          <cell r="F174">
            <v>42719</v>
          </cell>
          <cell r="G174">
            <v>42719</v>
          </cell>
        </row>
        <row r="175">
          <cell r="A175" t="str">
            <v>16/02016/S106/4</v>
          </cell>
          <cell r="B175" t="str">
            <v>16/02016/S106</v>
          </cell>
          <cell r="C175" t="str">
            <v>community-facilities</v>
          </cell>
          <cell r="D175">
            <v>4019</v>
          </cell>
          <cell r="F175">
            <v>42719</v>
          </cell>
          <cell r="G175">
            <v>42719</v>
          </cell>
        </row>
        <row r="176">
          <cell r="A176" t="str">
            <v>16/02016/S106/3</v>
          </cell>
          <cell r="B176" t="str">
            <v>16/02016/S106</v>
          </cell>
          <cell r="C176" t="str">
            <v>education</v>
          </cell>
          <cell r="D176">
            <v>35267</v>
          </cell>
          <cell r="F176">
            <v>42719</v>
          </cell>
          <cell r="G176">
            <v>42719</v>
          </cell>
        </row>
        <row r="177">
          <cell r="A177" t="str">
            <v>16/02016/S106/2</v>
          </cell>
          <cell r="B177" t="str">
            <v>16/02016/S106</v>
          </cell>
          <cell r="C177" t="str">
            <v>economic-development</v>
          </cell>
          <cell r="D177">
            <v>14000</v>
          </cell>
          <cell r="F177">
            <v>42719</v>
          </cell>
          <cell r="G177">
            <v>42719</v>
          </cell>
        </row>
        <row r="178">
          <cell r="A178" t="str">
            <v>16/02016/S106/1</v>
          </cell>
          <cell r="B178" t="str">
            <v>16/02016/S106</v>
          </cell>
          <cell r="C178" t="str">
            <v>green-infrastructure</v>
          </cell>
          <cell r="D178">
            <v>2349</v>
          </cell>
          <cell r="F178">
            <v>42719</v>
          </cell>
          <cell r="G178">
            <v>42719</v>
          </cell>
        </row>
        <row r="179">
          <cell r="A179" t="str">
            <v>16/00188/S106/1</v>
          </cell>
          <cell r="B179" t="str">
            <v>16/00188/S106</v>
          </cell>
          <cell r="C179" t="str">
            <v>community-facilities</v>
          </cell>
          <cell r="D179">
            <v>8498</v>
          </cell>
          <cell r="F179">
            <v>42391</v>
          </cell>
          <cell r="G179">
            <v>42391</v>
          </cell>
        </row>
        <row r="180">
          <cell r="A180" t="str">
            <v>16/01571/S106/2</v>
          </cell>
          <cell r="B180" t="str">
            <v>16/01571/S106</v>
          </cell>
          <cell r="C180" t="str">
            <v>open-space-and-leisure</v>
          </cell>
          <cell r="D180">
            <v>2290</v>
          </cell>
          <cell r="F180">
            <v>42635</v>
          </cell>
          <cell r="G180">
            <v>42635</v>
          </cell>
        </row>
        <row r="181">
          <cell r="A181" t="str">
            <v>16/01571/S106/1</v>
          </cell>
          <cell r="B181" t="str">
            <v>16/01571/S106</v>
          </cell>
          <cell r="C181" t="str">
            <v>open-space-and-leisure</v>
          </cell>
          <cell r="D181">
            <v>3605</v>
          </cell>
          <cell r="F181">
            <v>42635</v>
          </cell>
          <cell r="G181">
            <v>42635</v>
          </cell>
        </row>
        <row r="182">
          <cell r="A182" t="str">
            <v>16/01598/S106/1</v>
          </cell>
          <cell r="B182" t="str">
            <v>16/01598/S106</v>
          </cell>
          <cell r="C182" t="str">
            <v>open-space-and-leisure</v>
          </cell>
          <cell r="D182">
            <v>2748</v>
          </cell>
          <cell r="F182">
            <v>42635</v>
          </cell>
          <cell r="G182">
            <v>42635</v>
          </cell>
        </row>
        <row r="183">
          <cell r="A183" t="str">
            <v>15/01795/S106/2</v>
          </cell>
          <cell r="B183" t="str">
            <v>15/01795/S106</v>
          </cell>
          <cell r="C183" t="str">
            <v>green-infrastructure</v>
          </cell>
          <cell r="D183">
            <v>2290</v>
          </cell>
          <cell r="F183">
            <v>42310</v>
          </cell>
          <cell r="G183">
            <v>42310</v>
          </cell>
        </row>
        <row r="184">
          <cell r="A184" t="str">
            <v>15/01795/S106/1</v>
          </cell>
          <cell r="B184" t="str">
            <v>15/01795/S106</v>
          </cell>
          <cell r="C184" t="str">
            <v>open-space-and-leisure</v>
          </cell>
          <cell r="D184">
            <v>3605</v>
          </cell>
          <cell r="F184">
            <v>42310</v>
          </cell>
          <cell r="G184">
            <v>42310</v>
          </cell>
        </row>
        <row r="185">
          <cell r="A185" t="str">
            <v>16/00467/S106/8</v>
          </cell>
          <cell r="B185" t="str">
            <v>16/00467/S106</v>
          </cell>
          <cell r="C185" t="str">
            <v>green-infrastructure</v>
          </cell>
          <cell r="D185">
            <v>14325</v>
          </cell>
          <cell r="F185">
            <v>42440</v>
          </cell>
          <cell r="G185">
            <v>42440</v>
          </cell>
        </row>
        <row r="186">
          <cell r="A186" t="str">
            <v>16/00467/S106/7</v>
          </cell>
          <cell r="B186" t="str">
            <v>16/00467/S106</v>
          </cell>
          <cell r="C186" t="str">
            <v>community-facilities</v>
          </cell>
          <cell r="D186">
            <v>5400</v>
          </cell>
          <cell r="F186">
            <v>42440</v>
          </cell>
          <cell r="G186">
            <v>42440</v>
          </cell>
        </row>
        <row r="187">
          <cell r="A187" t="str">
            <v>16/00467/S106/6</v>
          </cell>
          <cell r="B187" t="str">
            <v>16/00467/S106</v>
          </cell>
          <cell r="C187" t="str">
            <v>open-space-and-leisure</v>
          </cell>
          <cell r="D187">
            <v>52633</v>
          </cell>
          <cell r="F187">
            <v>42440</v>
          </cell>
          <cell r="G187">
            <v>42440</v>
          </cell>
        </row>
        <row r="188">
          <cell r="A188" t="str">
            <v>16/00467/S106/5</v>
          </cell>
          <cell r="B188" t="str">
            <v>16/00467/S106</v>
          </cell>
          <cell r="C188" t="str">
            <v>community-facilities</v>
          </cell>
          <cell r="D188">
            <v>47085</v>
          </cell>
          <cell r="F188">
            <v>42440</v>
          </cell>
          <cell r="G188">
            <v>42440</v>
          </cell>
        </row>
        <row r="189">
          <cell r="A189" t="str">
            <v>16/00467/S106/4</v>
          </cell>
          <cell r="B189" t="str">
            <v>16/00467/S106</v>
          </cell>
          <cell r="C189" t="str">
            <v>community-facilities</v>
          </cell>
          <cell r="D189">
            <v>23688</v>
          </cell>
          <cell r="F189">
            <v>42440</v>
          </cell>
          <cell r="G189">
            <v>42440</v>
          </cell>
        </row>
        <row r="190">
          <cell r="A190" t="str">
            <v>16/00467/S106/3</v>
          </cell>
          <cell r="B190" t="str">
            <v>16/00467/S106</v>
          </cell>
          <cell r="C190" t="str">
            <v>highways</v>
          </cell>
          <cell r="D190">
            <v>163619</v>
          </cell>
          <cell r="F190">
            <v>42440</v>
          </cell>
          <cell r="G190">
            <v>42440</v>
          </cell>
        </row>
        <row r="191">
          <cell r="A191" t="str">
            <v>16/00467/S106/2</v>
          </cell>
          <cell r="B191" t="str">
            <v>16/00467/S106</v>
          </cell>
          <cell r="C191" t="str">
            <v>economic-development</v>
          </cell>
          <cell r="D191">
            <v>0</v>
          </cell>
          <cell r="F191">
            <v>42440</v>
          </cell>
          <cell r="G191">
            <v>42440</v>
          </cell>
        </row>
        <row r="192">
          <cell r="A192" t="str">
            <v>16/00467/S106/1</v>
          </cell>
          <cell r="B192" t="str">
            <v>16/00467/S106</v>
          </cell>
          <cell r="C192" t="str">
            <v>affordable-housing</v>
          </cell>
          <cell r="D192">
            <v>0</v>
          </cell>
          <cell r="E192">
            <v>18</v>
          </cell>
          <cell r="F192">
            <v>42440</v>
          </cell>
          <cell r="G192">
            <v>42440</v>
          </cell>
        </row>
        <row r="193">
          <cell r="A193" t="str">
            <v>16/00274/S106/2</v>
          </cell>
          <cell r="B193" t="str">
            <v>16/00274/S106</v>
          </cell>
          <cell r="C193" t="str">
            <v>economic-development</v>
          </cell>
          <cell r="D193">
            <v>14800</v>
          </cell>
          <cell r="F193">
            <v>42440</v>
          </cell>
          <cell r="G193">
            <v>42440</v>
          </cell>
        </row>
        <row r="194">
          <cell r="A194" t="str">
            <v>16/00274/S106/1</v>
          </cell>
          <cell r="B194" t="str">
            <v>16/00274/S106</v>
          </cell>
          <cell r="C194" t="str">
            <v>other</v>
          </cell>
          <cell r="D194">
            <v>15000</v>
          </cell>
          <cell r="F194">
            <v>42440</v>
          </cell>
          <cell r="G194">
            <v>42440</v>
          </cell>
        </row>
        <row r="195">
          <cell r="A195" t="str">
            <v>16/00273/S106/4</v>
          </cell>
          <cell r="B195" t="str">
            <v>16/00273/S106</v>
          </cell>
          <cell r="C195" t="str">
            <v>highways</v>
          </cell>
          <cell r="D195">
            <v>91449</v>
          </cell>
          <cell r="F195">
            <v>42412</v>
          </cell>
          <cell r="G195">
            <v>42412</v>
          </cell>
        </row>
        <row r="196">
          <cell r="A196" t="str">
            <v>16/00273/S106/3</v>
          </cell>
          <cell r="B196" t="str">
            <v>16/00273/S106</v>
          </cell>
          <cell r="C196" t="str">
            <v>green-infrastructure</v>
          </cell>
          <cell r="D196">
            <v>20000</v>
          </cell>
          <cell r="F196">
            <v>42412</v>
          </cell>
          <cell r="G196">
            <v>42412</v>
          </cell>
        </row>
        <row r="197">
          <cell r="A197" t="str">
            <v>16/00273/S106/2</v>
          </cell>
          <cell r="B197" t="str">
            <v>16/00273/S106</v>
          </cell>
          <cell r="C197" t="str">
            <v>transport-and-travel</v>
          </cell>
          <cell r="D197">
            <v>50000</v>
          </cell>
          <cell r="F197">
            <v>42412</v>
          </cell>
          <cell r="G197">
            <v>42412</v>
          </cell>
        </row>
        <row r="198">
          <cell r="A198" t="str">
            <v>16/00273/S106/1</v>
          </cell>
          <cell r="B198" t="str">
            <v>16/00273/S106</v>
          </cell>
          <cell r="C198" t="str">
            <v>transport-and-travel</v>
          </cell>
          <cell r="D198">
            <v>0</v>
          </cell>
          <cell r="F198">
            <v>42412</v>
          </cell>
          <cell r="G198">
            <v>42412</v>
          </cell>
        </row>
        <row r="199">
          <cell r="A199" t="str">
            <v>15/01088/S106/3</v>
          </cell>
          <cell r="B199" t="str">
            <v>15/01088/S106</v>
          </cell>
          <cell r="C199" t="str">
            <v>green-infrastructure</v>
          </cell>
          <cell r="D199">
            <v>3724</v>
          </cell>
          <cell r="F199">
            <v>42187</v>
          </cell>
          <cell r="G199">
            <v>42187</v>
          </cell>
        </row>
        <row r="200">
          <cell r="A200" t="str">
            <v>15/01088/S106/2</v>
          </cell>
          <cell r="B200" t="str">
            <v>15/01088/S106</v>
          </cell>
          <cell r="C200" t="str">
            <v>green-infrastructure</v>
          </cell>
          <cell r="D200">
            <v>8960</v>
          </cell>
          <cell r="F200">
            <v>42187</v>
          </cell>
          <cell r="G200">
            <v>42187</v>
          </cell>
        </row>
        <row r="201">
          <cell r="A201" t="str">
            <v>15/01088/S106/1</v>
          </cell>
          <cell r="B201" t="str">
            <v>15/01088/S106</v>
          </cell>
          <cell r="C201" t="str">
            <v>open-space-and-leisure</v>
          </cell>
          <cell r="D201">
            <v>10808</v>
          </cell>
          <cell r="F201">
            <v>42187</v>
          </cell>
          <cell r="G201">
            <v>42187</v>
          </cell>
        </row>
        <row r="202">
          <cell r="A202" t="str">
            <v>14/01905/S106/4</v>
          </cell>
          <cell r="B202" t="str">
            <v>14/01905/S106</v>
          </cell>
          <cell r="C202" t="str">
            <v>open-space-and-leisure</v>
          </cell>
          <cell r="D202">
            <v>3206</v>
          </cell>
          <cell r="F202">
            <v>42205</v>
          </cell>
          <cell r="G202">
            <v>42205</v>
          </cell>
        </row>
        <row r="203">
          <cell r="A203" t="str">
            <v>14/01905/S106/3</v>
          </cell>
          <cell r="B203" t="str">
            <v>14/01905/S106</v>
          </cell>
          <cell r="C203" t="str">
            <v>green-infrastructure</v>
          </cell>
          <cell r="D203">
            <v>1365</v>
          </cell>
          <cell r="F203">
            <v>42205</v>
          </cell>
          <cell r="G203">
            <v>42205</v>
          </cell>
        </row>
        <row r="204">
          <cell r="A204" t="str">
            <v>14/01905/S106/2</v>
          </cell>
          <cell r="B204" t="str">
            <v>14/01905/S106</v>
          </cell>
          <cell r="C204" t="str">
            <v>open-space-and-leisure</v>
          </cell>
          <cell r="D204">
            <v>4753</v>
          </cell>
          <cell r="F204">
            <v>42205</v>
          </cell>
          <cell r="G204">
            <v>42205</v>
          </cell>
        </row>
        <row r="205">
          <cell r="A205" t="str">
            <v>14/01905/S106/1</v>
          </cell>
          <cell r="B205" t="str">
            <v>14/01905/S106</v>
          </cell>
          <cell r="C205" t="str">
            <v>education</v>
          </cell>
          <cell r="D205">
            <v>25000</v>
          </cell>
          <cell r="F205">
            <v>42205</v>
          </cell>
          <cell r="G205">
            <v>42205</v>
          </cell>
        </row>
        <row r="206">
          <cell r="A206" t="str">
            <v>18/01696/S106/11</v>
          </cell>
          <cell r="B206" t="str">
            <v>18/01696/S106</v>
          </cell>
          <cell r="C206" t="str">
            <v>highways</v>
          </cell>
          <cell r="D206">
            <v>207000</v>
          </cell>
          <cell r="F206">
            <v>42090</v>
          </cell>
          <cell r="G206">
            <v>42090</v>
          </cell>
        </row>
        <row r="207">
          <cell r="A207" t="str">
            <v>18/01696/S106/10</v>
          </cell>
          <cell r="B207" t="str">
            <v>18/01696/S106</v>
          </cell>
          <cell r="C207" t="str">
            <v>transport-and-travel</v>
          </cell>
          <cell r="D207">
            <v>360000</v>
          </cell>
          <cell r="F207">
            <v>42090</v>
          </cell>
          <cell r="G207">
            <v>42090</v>
          </cell>
        </row>
        <row r="208">
          <cell r="A208" t="str">
            <v>18/01696/S106/9</v>
          </cell>
          <cell r="B208" t="str">
            <v>18/01696/S106</v>
          </cell>
          <cell r="C208" t="str">
            <v>open-space-and-leisure</v>
          </cell>
          <cell r="D208">
            <v>196000</v>
          </cell>
          <cell r="F208">
            <v>42090</v>
          </cell>
          <cell r="G208">
            <v>42090</v>
          </cell>
        </row>
        <row r="209">
          <cell r="A209" t="str">
            <v>18/01696/S106/8</v>
          </cell>
          <cell r="B209" t="str">
            <v>18/01696/S106</v>
          </cell>
          <cell r="C209" t="str">
            <v>education</v>
          </cell>
          <cell r="D209">
            <v>800000</v>
          </cell>
          <cell r="F209">
            <v>42090</v>
          </cell>
          <cell r="G209">
            <v>42090</v>
          </cell>
        </row>
        <row r="210">
          <cell r="A210" t="str">
            <v>18/01696/S106/7</v>
          </cell>
          <cell r="B210" t="str">
            <v>18/01696/S106</v>
          </cell>
          <cell r="C210" t="str">
            <v>community-facilities</v>
          </cell>
          <cell r="D210">
            <v>66125</v>
          </cell>
          <cell r="F210">
            <v>42090</v>
          </cell>
          <cell r="G210">
            <v>42090</v>
          </cell>
        </row>
        <row r="211">
          <cell r="A211" t="str">
            <v>18/01696/S106/6</v>
          </cell>
          <cell r="B211" t="str">
            <v>18/01696/S106</v>
          </cell>
          <cell r="C211" t="str">
            <v>community-facilities</v>
          </cell>
          <cell r="D211">
            <v>187050</v>
          </cell>
          <cell r="F211">
            <v>42090</v>
          </cell>
          <cell r="G211">
            <v>42090</v>
          </cell>
        </row>
        <row r="212">
          <cell r="A212" t="str">
            <v>18/01696/S106/5</v>
          </cell>
          <cell r="B212" t="str">
            <v>18/01696/S106</v>
          </cell>
          <cell r="C212" t="str">
            <v>green-infrastructure</v>
          </cell>
          <cell r="D212">
            <v>56550</v>
          </cell>
          <cell r="F212">
            <v>42090</v>
          </cell>
          <cell r="G212">
            <v>42090</v>
          </cell>
        </row>
        <row r="213">
          <cell r="A213" t="str">
            <v>18/01696/S106/4</v>
          </cell>
          <cell r="B213" t="str">
            <v>18/01696/S106</v>
          </cell>
          <cell r="C213" t="str">
            <v>community-facilities</v>
          </cell>
          <cell r="D213">
            <v>31840</v>
          </cell>
          <cell r="F213">
            <v>42090</v>
          </cell>
          <cell r="G213">
            <v>42090</v>
          </cell>
        </row>
        <row r="214">
          <cell r="A214" t="str">
            <v>18/01696/S106/3</v>
          </cell>
          <cell r="B214" t="str">
            <v>18/01696/S106</v>
          </cell>
          <cell r="C214" t="str">
            <v>transport-and-travel</v>
          </cell>
          <cell r="D214">
            <v>65000</v>
          </cell>
          <cell r="F214">
            <v>42090</v>
          </cell>
          <cell r="G214">
            <v>42090</v>
          </cell>
        </row>
        <row r="215">
          <cell r="A215" t="str">
            <v>18/01696/S106/2</v>
          </cell>
          <cell r="B215" t="str">
            <v>18/01696/S106</v>
          </cell>
          <cell r="C215" t="str">
            <v>economic-development</v>
          </cell>
          <cell r="D215">
            <v>0</v>
          </cell>
          <cell r="F215">
            <v>42090</v>
          </cell>
          <cell r="G215">
            <v>42090</v>
          </cell>
        </row>
        <row r="216">
          <cell r="A216" t="str">
            <v>18/01696/S106/1</v>
          </cell>
          <cell r="B216" t="str">
            <v>18/01696/S106</v>
          </cell>
          <cell r="C216" t="str">
            <v>affordable-housing</v>
          </cell>
          <cell r="D216">
            <v>0</v>
          </cell>
          <cell r="E216">
            <v>73</v>
          </cell>
          <cell r="F216">
            <v>42090</v>
          </cell>
          <cell r="G216">
            <v>42090</v>
          </cell>
        </row>
        <row r="217">
          <cell r="A217" t="str">
            <v>16/01530/S106/2</v>
          </cell>
          <cell r="B217" t="str">
            <v>16/01530/S106</v>
          </cell>
          <cell r="C217" t="str">
            <v>other</v>
          </cell>
          <cell r="D217">
            <v>3000</v>
          </cell>
          <cell r="F217">
            <v>42090</v>
          </cell>
          <cell r="G217">
            <v>42090</v>
          </cell>
        </row>
        <row r="218">
          <cell r="A218" t="str">
            <v>16/01530/S106/1</v>
          </cell>
          <cell r="B218" t="str">
            <v>16/01530/S106</v>
          </cell>
          <cell r="C218" t="str">
            <v>economic-development</v>
          </cell>
          <cell r="D218">
            <v>11520</v>
          </cell>
          <cell r="F218">
            <v>42090</v>
          </cell>
          <cell r="G218">
            <v>42090</v>
          </cell>
        </row>
        <row r="219">
          <cell r="A219" t="str">
            <v>14/01721/S106/11</v>
          </cell>
          <cell r="B219" t="str">
            <v>14/01721/S106</v>
          </cell>
          <cell r="C219" t="str">
            <v>open-space-and-leisure</v>
          </cell>
          <cell r="D219">
            <v>15801</v>
          </cell>
          <cell r="F219">
            <v>42062</v>
          </cell>
          <cell r="G219">
            <v>42062</v>
          </cell>
        </row>
        <row r="220">
          <cell r="A220" t="str">
            <v>14/01721/S106/10</v>
          </cell>
          <cell r="B220" t="str">
            <v>14/01721/S106</v>
          </cell>
          <cell r="C220" t="str">
            <v>open-space-and-leisure</v>
          </cell>
          <cell r="D220">
            <v>23425</v>
          </cell>
          <cell r="F220">
            <v>42062</v>
          </cell>
          <cell r="G220">
            <v>42062</v>
          </cell>
        </row>
        <row r="221">
          <cell r="A221" t="str">
            <v>14/01721/S106/9</v>
          </cell>
          <cell r="B221" t="str">
            <v>14/01721/S106</v>
          </cell>
          <cell r="C221" t="str">
            <v>green-infrastructure</v>
          </cell>
          <cell r="D221">
            <v>6728</v>
          </cell>
          <cell r="F221">
            <v>42062</v>
          </cell>
          <cell r="G221">
            <v>42062</v>
          </cell>
        </row>
        <row r="222">
          <cell r="A222" t="str">
            <v>14/01721/S106/8</v>
          </cell>
          <cell r="B222" t="str">
            <v>14/01721/S106</v>
          </cell>
          <cell r="C222" t="str">
            <v>community-facilities</v>
          </cell>
          <cell r="D222">
            <v>5400</v>
          </cell>
          <cell r="F222">
            <v>42062</v>
          </cell>
          <cell r="G222">
            <v>42062</v>
          </cell>
        </row>
        <row r="223">
          <cell r="A223" t="str">
            <v>14/01721/S106/7</v>
          </cell>
          <cell r="B223" t="str">
            <v>14/01721/S106</v>
          </cell>
          <cell r="C223" t="str">
            <v>community-facilities</v>
          </cell>
          <cell r="D223">
            <v>22252</v>
          </cell>
          <cell r="F223">
            <v>42062</v>
          </cell>
          <cell r="G223">
            <v>42062</v>
          </cell>
        </row>
        <row r="224">
          <cell r="A224" t="str">
            <v>14/01721/S106/6</v>
          </cell>
          <cell r="B224" t="str">
            <v>14/01721/S106</v>
          </cell>
          <cell r="C224" t="str">
            <v>community-facilities</v>
          </cell>
          <cell r="D224">
            <v>14662</v>
          </cell>
          <cell r="F224">
            <v>42062</v>
          </cell>
          <cell r="G224">
            <v>42062</v>
          </cell>
        </row>
        <row r="225">
          <cell r="A225" t="str">
            <v>14/01721/S106/5</v>
          </cell>
          <cell r="B225" t="str">
            <v>14/01721/S106</v>
          </cell>
          <cell r="C225" t="str">
            <v>education</v>
          </cell>
          <cell r="D225">
            <v>32400</v>
          </cell>
          <cell r="F225">
            <v>42062</v>
          </cell>
          <cell r="G225">
            <v>42062</v>
          </cell>
        </row>
        <row r="226">
          <cell r="A226" t="str">
            <v>14/01721/S106/4</v>
          </cell>
          <cell r="B226" t="str">
            <v>14/01721/S106</v>
          </cell>
          <cell r="C226" t="str">
            <v>economic-development</v>
          </cell>
          <cell r="D226">
            <v>19260</v>
          </cell>
          <cell r="F226">
            <v>42062</v>
          </cell>
          <cell r="G226">
            <v>42062</v>
          </cell>
        </row>
        <row r="227">
          <cell r="A227" t="str">
            <v>14/01721/S106/3</v>
          </cell>
          <cell r="B227" t="str">
            <v>14/01721/S106</v>
          </cell>
          <cell r="C227" t="str">
            <v>highways</v>
          </cell>
          <cell r="D227">
            <v>8000</v>
          </cell>
          <cell r="F227">
            <v>42062</v>
          </cell>
          <cell r="G227">
            <v>42062</v>
          </cell>
        </row>
        <row r="228">
          <cell r="A228" t="str">
            <v>14/01721/S106/2</v>
          </cell>
          <cell r="B228" t="str">
            <v>14/01721/S106</v>
          </cell>
          <cell r="C228" t="str">
            <v>green-infrastructure</v>
          </cell>
          <cell r="D228">
            <v>189113</v>
          </cell>
          <cell r="F228">
            <v>42062</v>
          </cell>
          <cell r="G228">
            <v>42062</v>
          </cell>
        </row>
        <row r="229">
          <cell r="A229" t="str">
            <v>14/01721/S106/1</v>
          </cell>
          <cell r="B229" t="str">
            <v>14/01721/S106</v>
          </cell>
          <cell r="C229" t="str">
            <v>affordable-housing</v>
          </cell>
          <cell r="D229">
            <v>0</v>
          </cell>
          <cell r="E229">
            <v>17</v>
          </cell>
          <cell r="F229">
            <v>42062</v>
          </cell>
          <cell r="G229">
            <v>42062</v>
          </cell>
        </row>
        <row r="230">
          <cell r="A230" t="str">
            <v>15/00430/S106/3</v>
          </cell>
          <cell r="B230" t="str">
            <v>15/00430/S106</v>
          </cell>
          <cell r="C230" t="str">
            <v>affordable-housing</v>
          </cell>
          <cell r="D230">
            <v>153000</v>
          </cell>
          <cell r="F230">
            <v>42062</v>
          </cell>
          <cell r="G230">
            <v>42062</v>
          </cell>
        </row>
        <row r="231">
          <cell r="A231" t="str">
            <v>15/00430/S106/2</v>
          </cell>
          <cell r="B231" t="str">
            <v>15/00430/S106</v>
          </cell>
          <cell r="C231" t="str">
            <v>transport-and-travel</v>
          </cell>
          <cell r="D231">
            <v>5000</v>
          </cell>
          <cell r="F231">
            <v>42062</v>
          </cell>
          <cell r="G231">
            <v>42062</v>
          </cell>
        </row>
        <row r="232">
          <cell r="A232" t="str">
            <v>15/00430/S106/1</v>
          </cell>
          <cell r="B232" t="str">
            <v>15/00430/S106</v>
          </cell>
          <cell r="C232" t="str">
            <v>health</v>
          </cell>
          <cell r="D232">
            <v>14250</v>
          </cell>
          <cell r="F232">
            <v>42062</v>
          </cell>
          <cell r="G232">
            <v>42062</v>
          </cell>
        </row>
        <row r="233">
          <cell r="A233" t="str">
            <v>17/01797/S106/6</v>
          </cell>
          <cell r="B233" t="str">
            <v>17/01797/S106</v>
          </cell>
          <cell r="C233" t="str">
            <v>community-facilities</v>
          </cell>
          <cell r="D233">
            <v>8100</v>
          </cell>
          <cell r="F233">
            <v>42026</v>
          </cell>
          <cell r="G233">
            <v>42026</v>
          </cell>
        </row>
        <row r="234">
          <cell r="A234" t="str">
            <v>17/01797/S106/5</v>
          </cell>
          <cell r="B234" t="str">
            <v>17/01797/S106</v>
          </cell>
          <cell r="C234" t="str">
            <v>open-space-and-leisure</v>
          </cell>
          <cell r="D234">
            <v>58166</v>
          </cell>
          <cell r="F234">
            <v>42026</v>
          </cell>
          <cell r="G234">
            <v>42026</v>
          </cell>
        </row>
        <row r="235">
          <cell r="A235" t="str">
            <v>17/01797/S106/4</v>
          </cell>
          <cell r="B235" t="str">
            <v>17/01797/S106</v>
          </cell>
          <cell r="C235" t="str">
            <v>health</v>
          </cell>
          <cell r="D235">
            <v>61468</v>
          </cell>
          <cell r="F235">
            <v>42026</v>
          </cell>
          <cell r="G235">
            <v>42026</v>
          </cell>
        </row>
        <row r="236">
          <cell r="A236" t="str">
            <v>17/01797/S106/3</v>
          </cell>
          <cell r="B236" t="str">
            <v>17/01797/S106</v>
          </cell>
          <cell r="C236" t="str">
            <v>highways</v>
          </cell>
          <cell r="D236">
            <v>120000</v>
          </cell>
          <cell r="F236">
            <v>42026</v>
          </cell>
          <cell r="G236">
            <v>42026</v>
          </cell>
        </row>
        <row r="237">
          <cell r="A237" t="str">
            <v>17/01797/S106/2</v>
          </cell>
          <cell r="B237" t="str">
            <v>17/01797/S106</v>
          </cell>
          <cell r="C237" t="str">
            <v>education</v>
          </cell>
          <cell r="D237">
            <v>683360</v>
          </cell>
          <cell r="F237">
            <v>42026</v>
          </cell>
          <cell r="G237">
            <v>42026</v>
          </cell>
        </row>
        <row r="238">
          <cell r="A238" t="str">
            <v>17/01797/S106/1</v>
          </cell>
          <cell r="B238" t="str">
            <v>17/01797/S106</v>
          </cell>
          <cell r="C238" t="str">
            <v>affordable-housing</v>
          </cell>
          <cell r="D238">
            <v>0</v>
          </cell>
          <cell r="E238">
            <v>31</v>
          </cell>
          <cell r="F238">
            <v>42026</v>
          </cell>
          <cell r="G238">
            <v>42026</v>
          </cell>
        </row>
        <row r="239">
          <cell r="A239" t="str">
            <v>14/01904/S106/2</v>
          </cell>
          <cell r="B239" t="str">
            <v>14/01904/S106</v>
          </cell>
          <cell r="C239" t="str">
            <v>open-space-and-leisure</v>
          </cell>
          <cell r="D239">
            <v>27839</v>
          </cell>
          <cell r="F239">
            <v>42016</v>
          </cell>
          <cell r="G239">
            <v>42016</v>
          </cell>
        </row>
        <row r="240">
          <cell r="A240" t="str">
            <v>14/01904/S106/1</v>
          </cell>
          <cell r="B240" t="str">
            <v>14/01904/S106</v>
          </cell>
          <cell r="C240" t="str">
            <v>affordable-housing</v>
          </cell>
          <cell r="D240">
            <v>0</v>
          </cell>
          <cell r="E240">
            <v>10</v>
          </cell>
          <cell r="F240">
            <v>42016</v>
          </cell>
          <cell r="G240">
            <v>42016</v>
          </cell>
        </row>
        <row r="241">
          <cell r="A241" t="str">
            <v>13/00294/S106/2</v>
          </cell>
          <cell r="B241" t="str">
            <v>13/00294/S106</v>
          </cell>
          <cell r="C241" t="str">
            <v>green-infrastructure</v>
          </cell>
          <cell r="D241">
            <v>2730</v>
          </cell>
          <cell r="F241">
            <v>41852</v>
          </cell>
          <cell r="G241">
            <v>41852</v>
          </cell>
        </row>
        <row r="242">
          <cell r="A242" t="str">
            <v>13/00294/S106/1</v>
          </cell>
          <cell r="B242" t="str">
            <v>13/00294/S106</v>
          </cell>
          <cell r="C242" t="str">
            <v>open-space-and-leisure</v>
          </cell>
          <cell r="D242">
            <v>6412</v>
          </cell>
          <cell r="F242">
            <v>41852</v>
          </cell>
          <cell r="G242">
            <v>41852</v>
          </cell>
        </row>
        <row r="243">
          <cell r="A243" t="str">
            <v>14/00242/S106/8</v>
          </cell>
          <cell r="B243" t="str">
            <v>14/00242/S106</v>
          </cell>
          <cell r="C243" t="str">
            <v>community-facilities</v>
          </cell>
          <cell r="D243">
            <v>2700</v>
          </cell>
          <cell r="F243">
            <v>41697</v>
          </cell>
          <cell r="G243">
            <v>41697</v>
          </cell>
        </row>
        <row r="244">
          <cell r="A244" t="str">
            <v>14/00242/S106/7</v>
          </cell>
          <cell r="B244" t="str">
            <v>14/00242/S106</v>
          </cell>
          <cell r="C244" t="str">
            <v>open-space-and-leisure</v>
          </cell>
          <cell r="D244">
            <v>31638</v>
          </cell>
          <cell r="F244">
            <v>41697</v>
          </cell>
          <cell r="G244">
            <v>41697</v>
          </cell>
        </row>
        <row r="245">
          <cell r="A245" t="str">
            <v>14/00242/S106/6</v>
          </cell>
          <cell r="B245" t="str">
            <v>14/00242/S106</v>
          </cell>
          <cell r="C245" t="str">
            <v>community-facilities</v>
          </cell>
          <cell r="D245">
            <v>96923</v>
          </cell>
          <cell r="F245">
            <v>41697</v>
          </cell>
          <cell r="G245">
            <v>41697</v>
          </cell>
          <cell r="H245" t="str">
            <v>1900-01-00</v>
          </cell>
        </row>
        <row r="246">
          <cell r="A246" t="str">
            <v>14/00242/S106/5</v>
          </cell>
          <cell r="B246" t="str">
            <v>14/00242/S106</v>
          </cell>
          <cell r="C246" t="str">
            <v>green-infrastructure</v>
          </cell>
          <cell r="D246">
            <v>13348</v>
          </cell>
          <cell r="F246">
            <v>41697</v>
          </cell>
          <cell r="G246">
            <v>41697</v>
          </cell>
        </row>
        <row r="247">
          <cell r="A247" t="str">
            <v>14/00242/S106/4</v>
          </cell>
          <cell r="B247" t="str">
            <v>14/00242/S106</v>
          </cell>
          <cell r="C247" t="str">
            <v>transport-and-travel</v>
          </cell>
          <cell r="D247">
            <v>5500</v>
          </cell>
          <cell r="F247">
            <v>41697</v>
          </cell>
          <cell r="G247">
            <v>41697</v>
          </cell>
        </row>
        <row r="248">
          <cell r="A248" t="str">
            <v>14/00242/S106/3</v>
          </cell>
          <cell r="B248" t="str">
            <v>14/00242/S106</v>
          </cell>
          <cell r="C248" t="str">
            <v>highways</v>
          </cell>
          <cell r="D248">
            <v>-50000</v>
          </cell>
          <cell r="F248">
            <v>41697</v>
          </cell>
          <cell r="G248">
            <v>41697</v>
          </cell>
        </row>
        <row r="249">
          <cell r="A249" t="str">
            <v>14/00242/S106/2</v>
          </cell>
          <cell r="B249" t="str">
            <v>14/00242/S106</v>
          </cell>
          <cell r="C249" t="str">
            <v>affordable-housing</v>
          </cell>
          <cell r="D249">
            <v>0</v>
          </cell>
          <cell r="E249">
            <v>17</v>
          </cell>
          <cell r="F249">
            <v>41697</v>
          </cell>
          <cell r="G249">
            <v>41697</v>
          </cell>
        </row>
        <row r="250">
          <cell r="A250" t="str">
            <v>14/00242/S106/1</v>
          </cell>
          <cell r="B250" t="str">
            <v>14/00242/S106</v>
          </cell>
          <cell r="C250" t="str">
            <v>economic-development</v>
          </cell>
          <cell r="D250">
            <v>0</v>
          </cell>
          <cell r="F250">
            <v>41697</v>
          </cell>
          <cell r="G250">
            <v>41697</v>
          </cell>
        </row>
        <row r="251">
          <cell r="A251" t="str">
            <v>18/00608/S106/9</v>
          </cell>
          <cell r="B251" t="str">
            <v>18/00608/S106</v>
          </cell>
          <cell r="C251" t="str">
            <v>community-facilities</v>
          </cell>
          <cell r="D251">
            <v>250000</v>
          </cell>
          <cell r="F251">
            <v>41600</v>
          </cell>
          <cell r="G251">
            <v>41600</v>
          </cell>
        </row>
        <row r="252">
          <cell r="A252" t="str">
            <v>18/00608/S106/8</v>
          </cell>
          <cell r="B252" t="str">
            <v>18/00608/S106</v>
          </cell>
          <cell r="C252" t="str">
            <v>health</v>
          </cell>
          <cell r="D252">
            <v>285580</v>
          </cell>
          <cell r="F252">
            <v>41600</v>
          </cell>
          <cell r="G252">
            <v>41600</v>
          </cell>
        </row>
        <row r="253">
          <cell r="A253" t="str">
            <v>18/00608/S106/7</v>
          </cell>
          <cell r="B253" t="str">
            <v>18/00608/S106</v>
          </cell>
          <cell r="C253" t="str">
            <v>green-infrastructure</v>
          </cell>
          <cell r="D253">
            <v>260000</v>
          </cell>
          <cell r="F253">
            <v>41600</v>
          </cell>
          <cell r="G253">
            <v>41600</v>
          </cell>
        </row>
        <row r="254">
          <cell r="A254" t="str">
            <v>18/00608/S106/6</v>
          </cell>
          <cell r="B254" t="str">
            <v>18/00608/S106</v>
          </cell>
          <cell r="C254" t="str">
            <v>transport-and-travel</v>
          </cell>
          <cell r="D254">
            <v>20000</v>
          </cell>
          <cell r="F254">
            <v>41600</v>
          </cell>
          <cell r="G254">
            <v>41600</v>
          </cell>
        </row>
        <row r="255">
          <cell r="A255" t="str">
            <v>18/00608/S106/5</v>
          </cell>
          <cell r="B255" t="str">
            <v>18/00608/S106</v>
          </cell>
          <cell r="C255" t="str">
            <v>education</v>
          </cell>
          <cell r="D255">
            <v>1637500</v>
          </cell>
          <cell r="F255">
            <v>41600</v>
          </cell>
          <cell r="G255">
            <v>41600</v>
          </cell>
        </row>
        <row r="256">
          <cell r="A256" t="str">
            <v>18/00608/S106/4</v>
          </cell>
          <cell r="B256" t="str">
            <v>18/00608/S106</v>
          </cell>
          <cell r="C256" t="str">
            <v>transport-and-travel</v>
          </cell>
          <cell r="D256">
            <v>132000</v>
          </cell>
          <cell r="F256">
            <v>41600</v>
          </cell>
          <cell r="G256">
            <v>41600</v>
          </cell>
        </row>
        <row r="257">
          <cell r="A257" t="str">
            <v>18/00608/S106/3</v>
          </cell>
          <cell r="B257" t="str">
            <v>18/00608/S106</v>
          </cell>
          <cell r="C257" t="str">
            <v>education</v>
          </cell>
          <cell r="D257">
            <v>0</v>
          </cell>
          <cell r="F257">
            <v>41600</v>
          </cell>
          <cell r="G257">
            <v>41600</v>
          </cell>
        </row>
        <row r="258">
          <cell r="A258" t="str">
            <v>18/00608/S106/2</v>
          </cell>
          <cell r="B258" t="str">
            <v>18/00608/S106</v>
          </cell>
          <cell r="C258" t="str">
            <v>affordable-housing</v>
          </cell>
          <cell r="D258">
            <v>0</v>
          </cell>
          <cell r="E258">
            <v>148</v>
          </cell>
          <cell r="F258">
            <v>41600</v>
          </cell>
          <cell r="G258">
            <v>41600</v>
          </cell>
        </row>
        <row r="259">
          <cell r="A259" t="str">
            <v>18/00608/S106/1</v>
          </cell>
          <cell r="B259" t="str">
            <v>18/00608/S106</v>
          </cell>
          <cell r="C259" t="str">
            <v>economic-development</v>
          </cell>
          <cell r="D259">
            <v>0</v>
          </cell>
          <cell r="E259">
            <v>12</v>
          </cell>
          <cell r="F259">
            <v>41600</v>
          </cell>
          <cell r="G259">
            <v>41600</v>
          </cell>
        </row>
        <row r="260">
          <cell r="A260" t="str">
            <v>14/01805/S106/1</v>
          </cell>
          <cell r="B260" t="str">
            <v>14/01805/S106</v>
          </cell>
          <cell r="C260" t="str">
            <v>highways</v>
          </cell>
          <cell r="D260">
            <v>0</v>
          </cell>
          <cell r="F260">
            <v>41932</v>
          </cell>
          <cell r="G260">
            <v>41932</v>
          </cell>
        </row>
        <row r="261">
          <cell r="A261" t="str">
            <v>14/01744/S106/2</v>
          </cell>
          <cell r="B261" t="str">
            <v>14/01744/S106</v>
          </cell>
          <cell r="C261" t="str">
            <v>open-space-and-leisure</v>
          </cell>
          <cell r="D261">
            <v>2748</v>
          </cell>
          <cell r="F261">
            <v>41940</v>
          </cell>
          <cell r="G261">
            <v>41940</v>
          </cell>
        </row>
        <row r="262">
          <cell r="A262" t="str">
            <v>14/01744/S106/1</v>
          </cell>
          <cell r="B262" t="str">
            <v>14/01744/S106</v>
          </cell>
          <cell r="C262" t="str">
            <v>green-infrastructure</v>
          </cell>
          <cell r="D262">
            <v>1170</v>
          </cell>
          <cell r="F262">
            <v>41940</v>
          </cell>
          <cell r="G262">
            <v>41940</v>
          </cell>
        </row>
        <row r="263">
          <cell r="A263" t="str">
            <v>14/01941/S106/11</v>
          </cell>
          <cell r="B263" t="str">
            <v>14/01941/S106</v>
          </cell>
          <cell r="C263" t="str">
            <v>community-facilities</v>
          </cell>
          <cell r="D263">
            <v>362350</v>
          </cell>
          <cell r="F263">
            <v>41814</v>
          </cell>
          <cell r="G263">
            <v>41814</v>
          </cell>
        </row>
        <row r="264">
          <cell r="A264" t="str">
            <v>14/01941/S106/10</v>
          </cell>
          <cell r="B264" t="str">
            <v>14/01941/S106</v>
          </cell>
          <cell r="C264" t="str">
            <v>community-facilities</v>
          </cell>
          <cell r="D264">
            <v>56700</v>
          </cell>
          <cell r="F264">
            <v>41814</v>
          </cell>
          <cell r="G264">
            <v>41814</v>
          </cell>
        </row>
        <row r="265">
          <cell r="A265" t="str">
            <v>14/01941/S106/9</v>
          </cell>
          <cell r="B265" t="str">
            <v>14/01941/S106</v>
          </cell>
          <cell r="C265" t="str">
            <v>open-space-and-leisure</v>
          </cell>
          <cell r="D265">
            <v>200000</v>
          </cell>
          <cell r="F265">
            <v>41814</v>
          </cell>
          <cell r="G265">
            <v>41814</v>
          </cell>
        </row>
        <row r="266">
          <cell r="A266" t="str">
            <v>14/01941/S106/8</v>
          </cell>
          <cell r="B266" t="str">
            <v>14/01941/S106</v>
          </cell>
          <cell r="C266" t="str">
            <v>education</v>
          </cell>
          <cell r="D266">
            <v>350000</v>
          </cell>
          <cell r="F266">
            <v>41814</v>
          </cell>
          <cell r="G266">
            <v>41814</v>
          </cell>
        </row>
        <row r="267">
          <cell r="A267" t="str">
            <v>14/01941/S106/7</v>
          </cell>
          <cell r="B267" t="str">
            <v>14/01941/S106</v>
          </cell>
          <cell r="C267" t="str">
            <v>health</v>
          </cell>
          <cell r="D267">
            <v>314600</v>
          </cell>
          <cell r="F267">
            <v>41814</v>
          </cell>
          <cell r="G267">
            <v>41814</v>
          </cell>
        </row>
        <row r="268">
          <cell r="A268" t="str">
            <v>14/01941/S106/6</v>
          </cell>
          <cell r="B268" t="str">
            <v>14/01941/S106</v>
          </cell>
          <cell r="C268" t="str">
            <v>highways</v>
          </cell>
          <cell r="D268">
            <v>423000</v>
          </cell>
          <cell r="F268">
            <v>41814</v>
          </cell>
          <cell r="G268">
            <v>41814</v>
          </cell>
        </row>
        <row r="269">
          <cell r="A269" t="str">
            <v>14/01941/S106/5</v>
          </cell>
          <cell r="B269" t="str">
            <v>14/01941/S106</v>
          </cell>
          <cell r="C269" t="str">
            <v>green-infrastructure</v>
          </cell>
          <cell r="D269">
            <v>320000</v>
          </cell>
          <cell r="F269">
            <v>41814</v>
          </cell>
          <cell r="G269">
            <v>41814</v>
          </cell>
        </row>
        <row r="270">
          <cell r="A270" t="str">
            <v>14/01941/S106/4</v>
          </cell>
          <cell r="B270" t="str">
            <v>14/01941/S106</v>
          </cell>
          <cell r="C270" t="str">
            <v>highways</v>
          </cell>
          <cell r="D270">
            <v>323000</v>
          </cell>
          <cell r="F270">
            <v>41814</v>
          </cell>
          <cell r="G270">
            <v>41814</v>
          </cell>
        </row>
        <row r="271">
          <cell r="A271" t="str">
            <v>14/01941/S106/3</v>
          </cell>
          <cell r="B271" t="str">
            <v>14/01941/S106</v>
          </cell>
          <cell r="C271" t="str">
            <v>green-infrastructure</v>
          </cell>
          <cell r="D271">
            <v>0</v>
          </cell>
          <cell r="F271">
            <v>41814</v>
          </cell>
          <cell r="G271">
            <v>41814</v>
          </cell>
        </row>
        <row r="272">
          <cell r="A272" t="str">
            <v>14/01941/S106/2</v>
          </cell>
          <cell r="B272" t="str">
            <v>14/01941/S106</v>
          </cell>
          <cell r="C272" t="str">
            <v>affordable-housing</v>
          </cell>
          <cell r="D272">
            <v>0</v>
          </cell>
          <cell r="E272">
            <v>56</v>
          </cell>
          <cell r="F272">
            <v>41814</v>
          </cell>
          <cell r="G272">
            <v>41814</v>
          </cell>
        </row>
        <row r="273">
          <cell r="A273" t="str">
            <v>14/01941/S106/1</v>
          </cell>
          <cell r="B273" t="str">
            <v>14/01941/S106</v>
          </cell>
          <cell r="C273" t="str">
            <v>affordable-housing</v>
          </cell>
          <cell r="D273">
            <v>0</v>
          </cell>
          <cell r="E273">
            <v>107</v>
          </cell>
          <cell r="F273">
            <v>41814</v>
          </cell>
          <cell r="G273">
            <v>41814</v>
          </cell>
        </row>
        <row r="274">
          <cell r="A274" t="str">
            <v>13/02005/S106/4</v>
          </cell>
          <cell r="B274" t="str">
            <v>13/02005/S106</v>
          </cell>
          <cell r="C274" t="str">
            <v>community-facilities</v>
          </cell>
          <cell r="D274">
            <v>2100</v>
          </cell>
          <cell r="F274">
            <v>41628</v>
          </cell>
          <cell r="G274">
            <v>41628</v>
          </cell>
        </row>
        <row r="275">
          <cell r="A275" t="str">
            <v>13/02005/S106/3</v>
          </cell>
          <cell r="B275" t="str">
            <v>13/02005/S106</v>
          </cell>
          <cell r="C275" t="str">
            <v>open-space-and-leisure</v>
          </cell>
          <cell r="D275">
            <v>4753</v>
          </cell>
          <cell r="F275">
            <v>41628</v>
          </cell>
          <cell r="G275">
            <v>41628</v>
          </cell>
        </row>
        <row r="276">
          <cell r="A276" t="str">
            <v>13/02005/S106/2</v>
          </cell>
          <cell r="B276" t="str">
            <v>13/02005/S106</v>
          </cell>
          <cell r="C276" t="str">
            <v>open-space-and-leisure</v>
          </cell>
          <cell r="D276">
            <v>6412</v>
          </cell>
          <cell r="F276">
            <v>41628</v>
          </cell>
          <cell r="G276">
            <v>41628</v>
          </cell>
        </row>
        <row r="277">
          <cell r="A277" t="str">
            <v>13/02005/S106/1</v>
          </cell>
          <cell r="B277" t="str">
            <v>13/02005/S106</v>
          </cell>
          <cell r="C277" t="str">
            <v>green-infrastructure</v>
          </cell>
          <cell r="D277">
            <v>2730</v>
          </cell>
          <cell r="F277">
            <v>41628</v>
          </cell>
          <cell r="G277">
            <v>41628</v>
          </cell>
        </row>
        <row r="278">
          <cell r="A278" t="str">
            <v>13/01432/S106/2</v>
          </cell>
          <cell r="B278" t="str">
            <v>13/01432/S106</v>
          </cell>
          <cell r="C278" t="str">
            <v>education</v>
          </cell>
          <cell r="D278">
            <v>136500</v>
          </cell>
          <cell r="F278">
            <v>41578</v>
          </cell>
          <cell r="G278">
            <v>41578</v>
          </cell>
        </row>
        <row r="279">
          <cell r="A279" t="str">
            <v>13/01432/S106/1</v>
          </cell>
          <cell r="B279" t="str">
            <v>13/01432/S106</v>
          </cell>
          <cell r="C279" t="str">
            <v>affordable-housing</v>
          </cell>
          <cell r="D279">
            <v>0</v>
          </cell>
          <cell r="E279">
            <v>19</v>
          </cell>
          <cell r="F279">
            <v>41578</v>
          </cell>
          <cell r="G279">
            <v>41578</v>
          </cell>
        </row>
        <row r="280">
          <cell r="A280" t="str">
            <v>13/01737/S106/5</v>
          </cell>
          <cell r="B280" t="str">
            <v>13/01737/S106</v>
          </cell>
          <cell r="C280" t="str">
            <v>open-space-and-leisure</v>
          </cell>
          <cell r="D280">
            <v>43981</v>
          </cell>
          <cell r="F280">
            <v>41571</v>
          </cell>
          <cell r="G280">
            <v>41571</v>
          </cell>
        </row>
        <row r="281">
          <cell r="A281" t="str">
            <v>13/01737/S106/4</v>
          </cell>
          <cell r="B281" t="str">
            <v>13/01737/S106</v>
          </cell>
          <cell r="C281" t="str">
            <v>education</v>
          </cell>
          <cell r="D281">
            <v>57000</v>
          </cell>
          <cell r="F281">
            <v>41571</v>
          </cell>
          <cell r="G281">
            <v>41571</v>
          </cell>
        </row>
        <row r="282">
          <cell r="A282" t="str">
            <v>13/01737/S106/3</v>
          </cell>
          <cell r="B282" t="str">
            <v>13/01737/S106</v>
          </cell>
          <cell r="C282" t="str">
            <v>community-facilities</v>
          </cell>
          <cell r="D282">
            <v>39345</v>
          </cell>
          <cell r="F282">
            <v>41571</v>
          </cell>
          <cell r="G282">
            <v>41571</v>
          </cell>
        </row>
        <row r="283">
          <cell r="A283" t="str">
            <v>13/01737/S106/2</v>
          </cell>
          <cell r="B283" t="str">
            <v>13/01737/S106</v>
          </cell>
          <cell r="C283" t="str">
            <v>green-infrastructure</v>
          </cell>
          <cell r="D283">
            <v>0</v>
          </cell>
          <cell r="F283">
            <v>41571</v>
          </cell>
          <cell r="G283">
            <v>41571</v>
          </cell>
        </row>
        <row r="284">
          <cell r="A284" t="str">
            <v>13/01737/S106/1</v>
          </cell>
          <cell r="B284" t="str">
            <v>13/01737/S106</v>
          </cell>
          <cell r="C284" t="str">
            <v>affordable-housing</v>
          </cell>
          <cell r="D284">
            <v>0</v>
          </cell>
          <cell r="E284">
            <v>16</v>
          </cell>
          <cell r="F284">
            <v>41571</v>
          </cell>
          <cell r="G284">
            <v>41571</v>
          </cell>
        </row>
        <row r="285">
          <cell r="A285" t="str">
            <v>13/01431/S106/1</v>
          </cell>
          <cell r="B285" t="str">
            <v>13/01431/S106</v>
          </cell>
          <cell r="C285" t="str">
            <v>highways</v>
          </cell>
          <cell r="D285">
            <v>200000</v>
          </cell>
          <cell r="F285">
            <v>41557</v>
          </cell>
          <cell r="G285">
            <v>41557</v>
          </cell>
        </row>
        <row r="286">
          <cell r="A286" t="str">
            <v>14/00473/S106/8</v>
          </cell>
          <cell r="B286" t="str">
            <v>14/00473/S106</v>
          </cell>
          <cell r="C286" t="str">
            <v>highways</v>
          </cell>
          <cell r="D286">
            <v>40000</v>
          </cell>
          <cell r="F286">
            <v>41530</v>
          </cell>
          <cell r="G286">
            <v>41530</v>
          </cell>
        </row>
        <row r="287">
          <cell r="A287" t="str">
            <v>14/00473/S106/7</v>
          </cell>
          <cell r="B287" t="str">
            <v>14/00473/S106</v>
          </cell>
          <cell r="C287" t="str">
            <v>highways</v>
          </cell>
          <cell r="D287">
            <v>12000</v>
          </cell>
          <cell r="F287">
            <v>41530</v>
          </cell>
          <cell r="G287">
            <v>41530</v>
          </cell>
        </row>
        <row r="288">
          <cell r="A288" t="str">
            <v>14/00473/S106/6</v>
          </cell>
          <cell r="B288" t="str">
            <v>14/00473/S106</v>
          </cell>
          <cell r="C288" t="str">
            <v>education</v>
          </cell>
          <cell r="D288">
            <v>100000</v>
          </cell>
          <cell r="F288">
            <v>41530</v>
          </cell>
          <cell r="G288">
            <v>41530</v>
          </cell>
        </row>
        <row r="289">
          <cell r="A289" t="str">
            <v>14/00473/S106/5</v>
          </cell>
          <cell r="B289" t="str">
            <v>14/00473/S106</v>
          </cell>
          <cell r="C289" t="str">
            <v>community-facilities</v>
          </cell>
          <cell r="D289">
            <v>15000</v>
          </cell>
          <cell r="F289">
            <v>41530</v>
          </cell>
          <cell r="G289">
            <v>41530</v>
          </cell>
        </row>
        <row r="290">
          <cell r="A290" t="str">
            <v>14/00473/S106/4</v>
          </cell>
          <cell r="B290" t="str">
            <v>14/00473/S106</v>
          </cell>
          <cell r="C290" t="str">
            <v>open-space-and-leisure</v>
          </cell>
          <cell r="D290">
            <v>15000</v>
          </cell>
          <cell r="F290">
            <v>41530</v>
          </cell>
          <cell r="G290">
            <v>41530</v>
          </cell>
        </row>
        <row r="291">
          <cell r="A291" t="str">
            <v>14/00473/S106/3</v>
          </cell>
          <cell r="B291" t="str">
            <v>14/00473/S106</v>
          </cell>
          <cell r="C291" t="str">
            <v>green-infrastructure</v>
          </cell>
          <cell r="D291">
            <v>20815</v>
          </cell>
          <cell r="F291">
            <v>41530</v>
          </cell>
          <cell r="G291">
            <v>41530</v>
          </cell>
        </row>
        <row r="292">
          <cell r="A292" t="str">
            <v>14/00473/S106/2</v>
          </cell>
          <cell r="B292" t="str">
            <v>14/00473/S106</v>
          </cell>
          <cell r="C292" t="str">
            <v>health</v>
          </cell>
          <cell r="D292">
            <v>10000</v>
          </cell>
          <cell r="F292">
            <v>41530</v>
          </cell>
          <cell r="G292">
            <v>41530</v>
          </cell>
        </row>
        <row r="293">
          <cell r="A293" t="str">
            <v>14/00473/S106/1</v>
          </cell>
          <cell r="B293" t="str">
            <v>14/00473/S106</v>
          </cell>
          <cell r="C293" t="str">
            <v>affordable-housing</v>
          </cell>
          <cell r="D293">
            <v>0</v>
          </cell>
          <cell r="E293">
            <v>24</v>
          </cell>
          <cell r="F293">
            <v>41530</v>
          </cell>
          <cell r="G293">
            <v>41530</v>
          </cell>
        </row>
        <row r="294">
          <cell r="A294" t="str">
            <v>16/00742/S106/7</v>
          </cell>
          <cell r="B294" t="str">
            <v>16/00742/S106</v>
          </cell>
          <cell r="C294" t="str">
            <v>community-facilities</v>
          </cell>
          <cell r="D294">
            <v>125000</v>
          </cell>
          <cell r="F294">
            <v>41379</v>
          </cell>
          <cell r="G294">
            <v>41379</v>
          </cell>
        </row>
        <row r="295">
          <cell r="A295" t="str">
            <v>16/00742/S106/6</v>
          </cell>
          <cell r="B295" t="str">
            <v>16/00742/S106</v>
          </cell>
          <cell r="C295" t="str">
            <v>affordable-housing</v>
          </cell>
          <cell r="D295">
            <v>0</v>
          </cell>
          <cell r="E295">
            <v>30</v>
          </cell>
          <cell r="F295">
            <v>41379</v>
          </cell>
          <cell r="G295">
            <v>41379</v>
          </cell>
        </row>
        <row r="296">
          <cell r="A296" t="str">
            <v>16/00742/S106/5</v>
          </cell>
          <cell r="B296" t="str">
            <v>16/00742/S106</v>
          </cell>
          <cell r="C296" t="str">
            <v>highways</v>
          </cell>
          <cell r="D296">
            <v>0</v>
          </cell>
          <cell r="F296">
            <v>41379</v>
          </cell>
          <cell r="G296">
            <v>41379</v>
          </cell>
        </row>
        <row r="297">
          <cell r="A297" t="str">
            <v>16/00742/S106/4</v>
          </cell>
          <cell r="B297" t="str">
            <v>16/00742/S106</v>
          </cell>
          <cell r="C297" t="str">
            <v>transport-and-travel</v>
          </cell>
          <cell r="D297">
            <v>0</v>
          </cell>
          <cell r="F297">
            <v>41379</v>
          </cell>
          <cell r="G297">
            <v>41379</v>
          </cell>
        </row>
        <row r="298">
          <cell r="A298" t="str">
            <v>16/00742/S106/3</v>
          </cell>
          <cell r="B298" t="str">
            <v>16/00742/S106</v>
          </cell>
          <cell r="C298" t="str">
            <v>economic-development</v>
          </cell>
          <cell r="D298">
            <v>0</v>
          </cell>
          <cell r="E298">
            <v>38</v>
          </cell>
          <cell r="F298">
            <v>41379</v>
          </cell>
          <cell r="G298">
            <v>41379</v>
          </cell>
        </row>
        <row r="299">
          <cell r="A299" t="str">
            <v>16/00742/S106/2</v>
          </cell>
          <cell r="B299" t="str">
            <v>16/00742/S106</v>
          </cell>
          <cell r="C299" t="str">
            <v>other</v>
          </cell>
          <cell r="D299">
            <v>0</v>
          </cell>
          <cell r="F299">
            <v>41379</v>
          </cell>
          <cell r="G299">
            <v>41379</v>
          </cell>
        </row>
        <row r="300">
          <cell r="A300" t="str">
            <v>16/00742/S106/1</v>
          </cell>
          <cell r="B300" t="str">
            <v>16/00742/S106</v>
          </cell>
          <cell r="C300" t="str">
            <v>other</v>
          </cell>
          <cell r="D300">
            <v>0</v>
          </cell>
          <cell r="F300">
            <v>41379</v>
          </cell>
          <cell r="G300">
            <v>41379</v>
          </cell>
        </row>
        <row r="301">
          <cell r="A301" t="str">
            <v>15/01941/S106/11</v>
          </cell>
          <cell r="B301" t="str">
            <v>15/01941/S106</v>
          </cell>
          <cell r="C301" t="str">
            <v>other</v>
          </cell>
          <cell r="D301">
            <v>10000</v>
          </cell>
          <cell r="F301">
            <v>41327</v>
          </cell>
          <cell r="G301">
            <v>41327</v>
          </cell>
        </row>
        <row r="302">
          <cell r="A302" t="str">
            <v>15/01941/S106/10</v>
          </cell>
          <cell r="B302" t="str">
            <v>15/01941/S106</v>
          </cell>
          <cell r="C302" t="str">
            <v>transport-and-travel</v>
          </cell>
          <cell r="D302">
            <v>360000</v>
          </cell>
          <cell r="F302">
            <v>41327</v>
          </cell>
          <cell r="G302">
            <v>41327</v>
          </cell>
        </row>
        <row r="303">
          <cell r="A303" t="str">
            <v>15/01941/S106/9</v>
          </cell>
          <cell r="B303" t="str">
            <v>15/01941/S106</v>
          </cell>
          <cell r="C303" t="str">
            <v>economic-development</v>
          </cell>
          <cell r="D303">
            <v>100000</v>
          </cell>
          <cell r="F303">
            <v>41327</v>
          </cell>
          <cell r="G303">
            <v>41327</v>
          </cell>
        </row>
        <row r="304">
          <cell r="A304" t="str">
            <v>15/01941/S106/8</v>
          </cell>
          <cell r="B304" t="str">
            <v>15/01941/S106</v>
          </cell>
          <cell r="C304" t="str">
            <v>health</v>
          </cell>
          <cell r="D304">
            <v>222640</v>
          </cell>
          <cell r="F304">
            <v>41327</v>
          </cell>
          <cell r="G304">
            <v>41327</v>
          </cell>
        </row>
        <row r="305">
          <cell r="A305" t="str">
            <v>15/01941/S106/7</v>
          </cell>
          <cell r="B305" t="str">
            <v>15/01941/S106</v>
          </cell>
          <cell r="C305" t="str">
            <v>education</v>
          </cell>
          <cell r="D305">
            <v>1470150</v>
          </cell>
          <cell r="F305">
            <v>41327</v>
          </cell>
          <cell r="G305">
            <v>41327</v>
          </cell>
        </row>
        <row r="306">
          <cell r="A306" t="str">
            <v>15/01941/S106/6</v>
          </cell>
          <cell r="B306" t="str">
            <v>15/01941/S106</v>
          </cell>
          <cell r="C306" t="str">
            <v>education</v>
          </cell>
          <cell r="D306">
            <v>836000</v>
          </cell>
          <cell r="F306">
            <v>41327</v>
          </cell>
          <cell r="G306">
            <v>41327</v>
          </cell>
        </row>
        <row r="307">
          <cell r="A307" t="str">
            <v>15/01941/S106/5</v>
          </cell>
          <cell r="B307" t="str">
            <v>15/01941/S106</v>
          </cell>
          <cell r="C307" t="str">
            <v>transport-and-travel</v>
          </cell>
          <cell r="D307">
            <v>100000</v>
          </cell>
          <cell r="F307">
            <v>41327</v>
          </cell>
          <cell r="G307">
            <v>41327</v>
          </cell>
        </row>
        <row r="308">
          <cell r="A308" t="str">
            <v>15/01941/S106/4</v>
          </cell>
          <cell r="B308" t="str">
            <v>15/01941/S106</v>
          </cell>
          <cell r="C308" t="str">
            <v>green-infrastructure</v>
          </cell>
          <cell r="D308">
            <v>0</v>
          </cell>
          <cell r="F308">
            <v>41327</v>
          </cell>
          <cell r="G308">
            <v>41327</v>
          </cell>
        </row>
        <row r="309">
          <cell r="A309" t="str">
            <v>15/01941/S106/3</v>
          </cell>
          <cell r="B309" t="str">
            <v>15/01941/S106</v>
          </cell>
          <cell r="C309" t="str">
            <v>flood-and-water-management</v>
          </cell>
          <cell r="D309">
            <v>0</v>
          </cell>
          <cell r="F309">
            <v>41327</v>
          </cell>
          <cell r="G309">
            <v>41327</v>
          </cell>
        </row>
        <row r="310">
          <cell r="A310" t="str">
            <v>15/01941/S106/2</v>
          </cell>
          <cell r="B310" t="str">
            <v>15/01941/S106</v>
          </cell>
          <cell r="C310" t="str">
            <v>green-infrastructure</v>
          </cell>
          <cell r="D310">
            <v>0</v>
          </cell>
          <cell r="F310">
            <v>41327</v>
          </cell>
          <cell r="G310">
            <v>41327</v>
          </cell>
        </row>
        <row r="311">
          <cell r="A311" t="str">
            <v>15/01941/S106/1</v>
          </cell>
          <cell r="B311" t="str">
            <v>15/01941/S106</v>
          </cell>
          <cell r="C311" t="str">
            <v>affordable-housing</v>
          </cell>
          <cell r="D311">
            <v>0</v>
          </cell>
          <cell r="E311">
            <v>115</v>
          </cell>
          <cell r="F311">
            <v>41327</v>
          </cell>
          <cell r="G311">
            <v>41327</v>
          </cell>
        </row>
        <row r="312">
          <cell r="A312" t="str">
            <v>13/01433/S106/10</v>
          </cell>
          <cell r="B312" t="str">
            <v>13/01433/S106</v>
          </cell>
          <cell r="C312" t="str">
            <v>community-facilities</v>
          </cell>
          <cell r="D312">
            <v>2700</v>
          </cell>
          <cell r="F312">
            <v>41316</v>
          </cell>
          <cell r="G312">
            <v>41316</v>
          </cell>
        </row>
        <row r="313">
          <cell r="A313" t="str">
            <v>13/01433/S106/9</v>
          </cell>
          <cell r="B313" t="str">
            <v>13/01433/S106</v>
          </cell>
          <cell r="C313" t="str">
            <v>green-infrastructure</v>
          </cell>
          <cell r="D313">
            <v>11310</v>
          </cell>
          <cell r="F313">
            <v>41316</v>
          </cell>
          <cell r="G313">
            <v>41316</v>
          </cell>
        </row>
        <row r="314">
          <cell r="A314" t="str">
            <v>13/01433/S106/8</v>
          </cell>
          <cell r="B314" t="str">
            <v>13/01433/S106</v>
          </cell>
          <cell r="C314" t="str">
            <v>education</v>
          </cell>
          <cell r="D314">
            <v>20790</v>
          </cell>
          <cell r="F314">
            <v>41316</v>
          </cell>
          <cell r="G314">
            <v>41316</v>
          </cell>
        </row>
        <row r="315">
          <cell r="A315" t="str">
            <v>13/01433/S106/7</v>
          </cell>
          <cell r="B315" t="str">
            <v>13/01433/S106</v>
          </cell>
          <cell r="C315" t="str">
            <v>green-infrastructure</v>
          </cell>
          <cell r="D315">
            <v>10000</v>
          </cell>
          <cell r="F315">
            <v>41316</v>
          </cell>
          <cell r="G315">
            <v>41316</v>
          </cell>
        </row>
        <row r="316">
          <cell r="A316" t="str">
            <v>13/01433/S106/6</v>
          </cell>
          <cell r="B316" t="str">
            <v>13/01433/S106</v>
          </cell>
          <cell r="C316" t="str">
            <v>open-space-and-leisure</v>
          </cell>
          <cell r="D316">
            <v>13282</v>
          </cell>
          <cell r="F316">
            <v>41316</v>
          </cell>
          <cell r="G316">
            <v>41316</v>
          </cell>
        </row>
        <row r="317">
          <cell r="A317" t="str">
            <v>13/01433/S106/5</v>
          </cell>
          <cell r="B317" t="str">
            <v>13/01433/S106</v>
          </cell>
          <cell r="C317" t="str">
            <v>community-facilities</v>
          </cell>
          <cell r="D317">
            <v>180000</v>
          </cell>
          <cell r="F317">
            <v>41316</v>
          </cell>
          <cell r="G317">
            <v>41316</v>
          </cell>
        </row>
        <row r="318">
          <cell r="A318" t="str">
            <v>13/01433/S106/4</v>
          </cell>
          <cell r="B318" t="str">
            <v>13/01433/S106</v>
          </cell>
          <cell r="C318" t="str">
            <v>open-space-and-leisure</v>
          </cell>
          <cell r="D318">
            <v>19691</v>
          </cell>
          <cell r="F318">
            <v>41316</v>
          </cell>
          <cell r="G318">
            <v>41316</v>
          </cell>
        </row>
        <row r="319">
          <cell r="A319" t="str">
            <v>13/01433/S106/3</v>
          </cell>
          <cell r="B319" t="str">
            <v>13/01433/S106</v>
          </cell>
          <cell r="C319" t="str">
            <v>community-facilities</v>
          </cell>
          <cell r="D319">
            <v>18705</v>
          </cell>
          <cell r="F319">
            <v>41316</v>
          </cell>
          <cell r="G319">
            <v>41316</v>
          </cell>
        </row>
        <row r="320">
          <cell r="A320" t="str">
            <v>13/01433/S106/2</v>
          </cell>
          <cell r="B320" t="str">
            <v>13/01433/S106</v>
          </cell>
          <cell r="C320" t="str">
            <v>affordable-housing</v>
          </cell>
          <cell r="D320">
            <v>0</v>
          </cell>
          <cell r="E320">
            <v>15</v>
          </cell>
          <cell r="F320">
            <v>41316</v>
          </cell>
          <cell r="G320">
            <v>41316</v>
          </cell>
        </row>
        <row r="321">
          <cell r="A321" t="str">
            <v>13/01433/S106/1</v>
          </cell>
          <cell r="B321" t="str">
            <v>13/01433/S106</v>
          </cell>
          <cell r="C321" t="str">
            <v>economic-development</v>
          </cell>
          <cell r="D321">
            <v>0</v>
          </cell>
          <cell r="F321">
            <v>41316</v>
          </cell>
          <cell r="G321">
            <v>41316</v>
          </cell>
        </row>
        <row r="322">
          <cell r="A322" t="str">
            <v>13/00947/S106/5</v>
          </cell>
          <cell r="B322" t="str">
            <v>13/00947/S106</v>
          </cell>
          <cell r="C322" t="str">
            <v>community-facilities</v>
          </cell>
          <cell r="D322">
            <v>8100</v>
          </cell>
          <cell r="F322">
            <v>41435</v>
          </cell>
          <cell r="G322">
            <v>41435</v>
          </cell>
        </row>
        <row r="323">
          <cell r="A323" t="str">
            <v>13/00947/S106/4</v>
          </cell>
          <cell r="B323" t="str">
            <v>13/00947/S106</v>
          </cell>
          <cell r="C323" t="str">
            <v>open-space-and-leisure</v>
          </cell>
          <cell r="D323">
            <v>72653</v>
          </cell>
          <cell r="F323">
            <v>41435</v>
          </cell>
          <cell r="G323">
            <v>41435</v>
          </cell>
        </row>
        <row r="324">
          <cell r="A324" t="str">
            <v>13/00947/S106/3</v>
          </cell>
          <cell r="B324" t="str">
            <v>13/00947/S106</v>
          </cell>
          <cell r="C324" t="str">
            <v>open-space-and-leisure</v>
          </cell>
          <cell r="D324">
            <v>49006</v>
          </cell>
          <cell r="F324">
            <v>41435</v>
          </cell>
          <cell r="G324">
            <v>41435</v>
          </cell>
        </row>
        <row r="325">
          <cell r="A325" t="str">
            <v>13/00947/S106/2</v>
          </cell>
          <cell r="B325" t="str">
            <v>13/00947/S106</v>
          </cell>
          <cell r="C325" t="str">
            <v>green-infrastructure</v>
          </cell>
          <cell r="D325">
            <v>20865</v>
          </cell>
          <cell r="F325">
            <v>41435</v>
          </cell>
          <cell r="G325">
            <v>41435</v>
          </cell>
        </row>
        <row r="326">
          <cell r="A326" t="str">
            <v>13/00947/S106/1</v>
          </cell>
          <cell r="B326" t="str">
            <v>13/00947/S106</v>
          </cell>
          <cell r="C326" t="str">
            <v>affordable-housing</v>
          </cell>
          <cell r="D326">
            <v>0</v>
          </cell>
          <cell r="E326">
            <v>27</v>
          </cell>
          <cell r="F326">
            <v>41435</v>
          </cell>
          <cell r="G326">
            <v>41435</v>
          </cell>
        </row>
        <row r="327">
          <cell r="A327" t="str">
            <v>13/00851/S106/3</v>
          </cell>
          <cell r="B327" t="str">
            <v>13/00851/S106</v>
          </cell>
          <cell r="C327" t="str">
            <v>open-space-and-leisure</v>
          </cell>
          <cell r="D327">
            <v>4763</v>
          </cell>
          <cell r="F327">
            <v>41410</v>
          </cell>
          <cell r="G327">
            <v>41410</v>
          </cell>
        </row>
        <row r="328">
          <cell r="A328" t="str">
            <v>13/00851/S106/2</v>
          </cell>
          <cell r="B328" t="str">
            <v>13/00851/S106</v>
          </cell>
          <cell r="C328" t="str">
            <v>education</v>
          </cell>
          <cell r="D328">
            <v>2363</v>
          </cell>
          <cell r="F328">
            <v>41410</v>
          </cell>
          <cell r="G328">
            <v>41410</v>
          </cell>
        </row>
        <row r="329">
          <cell r="A329" t="str">
            <v>13/00851/S106/1</v>
          </cell>
          <cell r="B329" t="str">
            <v>13/00851/S106</v>
          </cell>
          <cell r="C329" t="str">
            <v>green-infrastructure</v>
          </cell>
          <cell r="D329">
            <v>2730</v>
          </cell>
          <cell r="F329">
            <v>41410</v>
          </cell>
          <cell r="G329">
            <v>41410</v>
          </cell>
        </row>
        <row r="330">
          <cell r="A330" t="str">
            <v>12/01392/S106/2</v>
          </cell>
          <cell r="B330" t="str">
            <v>12/01392/S106</v>
          </cell>
          <cell r="C330" t="str">
            <v>community-facilities</v>
          </cell>
          <cell r="D330">
            <v>2613</v>
          </cell>
          <cell r="F330">
            <v>41302</v>
          </cell>
          <cell r="G330">
            <v>41302</v>
          </cell>
        </row>
        <row r="331">
          <cell r="A331" t="str">
            <v>12/01392/S106/1</v>
          </cell>
          <cell r="B331" t="str">
            <v>12/01392/S106</v>
          </cell>
          <cell r="C331" t="str">
            <v>open-space-and-leisure</v>
          </cell>
          <cell r="D331">
            <v>4353</v>
          </cell>
          <cell r="F331">
            <v>41302</v>
          </cell>
          <cell r="G331">
            <v>41302</v>
          </cell>
        </row>
        <row r="332">
          <cell r="A332" t="str">
            <v>14/01139/S106/21</v>
          </cell>
          <cell r="B332" t="str">
            <v>14/01139/S106</v>
          </cell>
          <cell r="C332" t="str">
            <v>highways</v>
          </cell>
          <cell r="D332">
            <v>10385</v>
          </cell>
          <cell r="F332">
            <v>41204</v>
          </cell>
          <cell r="G332">
            <v>41204</v>
          </cell>
        </row>
        <row r="333">
          <cell r="A333" t="str">
            <v>14/01139/S106/20</v>
          </cell>
          <cell r="B333" t="str">
            <v>14/01139/S106</v>
          </cell>
          <cell r="C333" t="str">
            <v>highways</v>
          </cell>
          <cell r="D333">
            <v>80550</v>
          </cell>
          <cell r="F333">
            <v>41204</v>
          </cell>
          <cell r="G333">
            <v>41204</v>
          </cell>
        </row>
        <row r="334">
          <cell r="A334" t="str">
            <v>14/01139/S106/19</v>
          </cell>
          <cell r="B334" t="str">
            <v>14/01139/S106</v>
          </cell>
          <cell r="C334" t="str">
            <v>highways</v>
          </cell>
          <cell r="D334">
            <v>206628</v>
          </cell>
          <cell r="F334">
            <v>41204</v>
          </cell>
          <cell r="G334">
            <v>41204</v>
          </cell>
        </row>
        <row r="335">
          <cell r="A335" t="str">
            <v>14/01139/S106/18</v>
          </cell>
          <cell r="B335" t="str">
            <v>14/01139/S106</v>
          </cell>
          <cell r="C335" t="str">
            <v>highways</v>
          </cell>
          <cell r="D335">
            <v>91000</v>
          </cell>
          <cell r="F335">
            <v>41204</v>
          </cell>
          <cell r="G335">
            <v>41204</v>
          </cell>
        </row>
        <row r="336">
          <cell r="A336" t="str">
            <v>14/01139/S106/17</v>
          </cell>
          <cell r="B336" t="str">
            <v>14/01139/S106</v>
          </cell>
          <cell r="C336" t="str">
            <v>transport-and-travel</v>
          </cell>
          <cell r="D336">
            <v>100000</v>
          </cell>
          <cell r="F336">
            <v>41204</v>
          </cell>
          <cell r="G336">
            <v>41204</v>
          </cell>
        </row>
        <row r="337">
          <cell r="A337" t="str">
            <v>14/01139/S106/16</v>
          </cell>
          <cell r="B337" t="str">
            <v>14/01139/S106</v>
          </cell>
          <cell r="C337" t="str">
            <v>affordable-housing</v>
          </cell>
          <cell r="D337">
            <v>5520000</v>
          </cell>
          <cell r="F337">
            <v>41204</v>
          </cell>
          <cell r="G337">
            <v>41204</v>
          </cell>
        </row>
        <row r="338">
          <cell r="A338" t="str">
            <v>14/01139/S106/15</v>
          </cell>
          <cell r="B338" t="str">
            <v>14/01139/S106</v>
          </cell>
          <cell r="C338" t="str">
            <v>health</v>
          </cell>
          <cell r="D338">
            <v>201960</v>
          </cell>
          <cell r="F338">
            <v>41204</v>
          </cell>
          <cell r="G338">
            <v>41204</v>
          </cell>
        </row>
        <row r="339">
          <cell r="A339" t="str">
            <v>14/01139/S106/14</v>
          </cell>
          <cell r="B339" t="str">
            <v>14/01139/S106</v>
          </cell>
          <cell r="C339" t="str">
            <v>open-space-and-leisure</v>
          </cell>
          <cell r="D339">
            <v>192229</v>
          </cell>
          <cell r="F339">
            <v>41204</v>
          </cell>
          <cell r="G339">
            <v>41204</v>
          </cell>
        </row>
        <row r="340">
          <cell r="A340" t="str">
            <v>14/01139/S106/13</v>
          </cell>
          <cell r="B340" t="str">
            <v>14/01139/S106</v>
          </cell>
          <cell r="C340" t="str">
            <v>community-facilities</v>
          </cell>
          <cell r="D340">
            <v>24100</v>
          </cell>
          <cell r="F340">
            <v>41204</v>
          </cell>
          <cell r="G340">
            <v>41204</v>
          </cell>
        </row>
        <row r="341">
          <cell r="A341" t="str">
            <v>14/01139/S106/12</v>
          </cell>
          <cell r="B341" t="str">
            <v>14/01139/S106</v>
          </cell>
          <cell r="C341" t="str">
            <v>open-space-and-leisure</v>
          </cell>
          <cell r="D341">
            <v>201180</v>
          </cell>
          <cell r="F341">
            <v>41204</v>
          </cell>
          <cell r="G341">
            <v>41204</v>
          </cell>
        </row>
        <row r="342">
          <cell r="A342" t="str">
            <v>14/01139/S106/11</v>
          </cell>
          <cell r="B342" t="str">
            <v>14/01139/S106</v>
          </cell>
          <cell r="C342" t="str">
            <v>community-facilities</v>
          </cell>
          <cell r="D342">
            <v>335912</v>
          </cell>
          <cell r="F342">
            <v>41204</v>
          </cell>
          <cell r="G342">
            <v>41204</v>
          </cell>
        </row>
        <row r="343">
          <cell r="A343" t="str">
            <v>14/01139/S106/10</v>
          </cell>
          <cell r="B343" t="str">
            <v>14/01139/S106</v>
          </cell>
          <cell r="C343" t="str">
            <v>community-facilities</v>
          </cell>
          <cell r="D343">
            <v>46630</v>
          </cell>
          <cell r="F343">
            <v>41204</v>
          </cell>
          <cell r="G343">
            <v>41204</v>
          </cell>
        </row>
        <row r="344">
          <cell r="A344" t="str">
            <v>14/01139/S106/9</v>
          </cell>
          <cell r="B344" t="str">
            <v>14/01139/S106</v>
          </cell>
          <cell r="C344" t="str">
            <v>education</v>
          </cell>
          <cell r="D344">
            <v>211607</v>
          </cell>
          <cell r="F344">
            <v>41204</v>
          </cell>
          <cell r="G344">
            <v>41204</v>
          </cell>
        </row>
        <row r="345">
          <cell r="A345" t="str">
            <v>14/01139/S106/8</v>
          </cell>
          <cell r="B345" t="str">
            <v>14/01139/S106</v>
          </cell>
          <cell r="C345" t="str">
            <v>community-facilities</v>
          </cell>
          <cell r="D345">
            <v>83441</v>
          </cell>
          <cell r="F345">
            <v>41204</v>
          </cell>
          <cell r="G345">
            <v>41204</v>
          </cell>
        </row>
        <row r="346">
          <cell r="A346" t="str">
            <v>14/01139/S106/7</v>
          </cell>
          <cell r="B346" t="str">
            <v>14/01139/S106</v>
          </cell>
          <cell r="C346" t="str">
            <v>green-infrastructure</v>
          </cell>
          <cell r="D346">
            <v>62805</v>
          </cell>
          <cell r="F346">
            <v>41204</v>
          </cell>
          <cell r="G346">
            <v>41204</v>
          </cell>
        </row>
        <row r="347">
          <cell r="A347" t="str">
            <v>14/01139/S106/6</v>
          </cell>
          <cell r="B347" t="str">
            <v>14/01139/S106</v>
          </cell>
          <cell r="C347" t="str">
            <v>green-infrastructure</v>
          </cell>
          <cell r="D347">
            <v>10000</v>
          </cell>
          <cell r="F347">
            <v>41204</v>
          </cell>
          <cell r="G347">
            <v>41204</v>
          </cell>
        </row>
        <row r="348">
          <cell r="A348" t="str">
            <v>14/01139/S106/5</v>
          </cell>
          <cell r="B348" t="str">
            <v>14/01139/S106</v>
          </cell>
          <cell r="C348" t="str">
            <v>other</v>
          </cell>
          <cell r="D348">
            <v>5000</v>
          </cell>
          <cell r="F348">
            <v>41204</v>
          </cell>
          <cell r="G348">
            <v>41204</v>
          </cell>
        </row>
        <row r="349">
          <cell r="A349" t="str">
            <v>14/01139/S106/4</v>
          </cell>
          <cell r="B349" t="str">
            <v>14/01139/S106</v>
          </cell>
          <cell r="C349" t="str">
            <v>green-infrastructure</v>
          </cell>
          <cell r="D349">
            <v>3000</v>
          </cell>
          <cell r="F349">
            <v>41204</v>
          </cell>
          <cell r="G349">
            <v>41204</v>
          </cell>
        </row>
        <row r="350">
          <cell r="A350" t="str">
            <v>14/01139/S106/3</v>
          </cell>
          <cell r="B350" t="str">
            <v>14/01139/S106</v>
          </cell>
          <cell r="C350" t="str">
            <v>green-infrastructure</v>
          </cell>
          <cell r="D350">
            <v>0</v>
          </cell>
          <cell r="F350">
            <v>41204</v>
          </cell>
          <cell r="G350">
            <v>41204</v>
          </cell>
        </row>
        <row r="351">
          <cell r="A351" t="str">
            <v>14/01139/S106/2</v>
          </cell>
          <cell r="B351" t="str">
            <v>14/01139/S106</v>
          </cell>
          <cell r="C351" t="str">
            <v>economic-development</v>
          </cell>
          <cell r="D351">
            <v>0</v>
          </cell>
          <cell r="E351">
            <v>12</v>
          </cell>
          <cell r="F351">
            <v>41204</v>
          </cell>
          <cell r="G351">
            <v>41204</v>
          </cell>
        </row>
        <row r="352">
          <cell r="A352" t="str">
            <v>14/01139/S106/1</v>
          </cell>
          <cell r="B352" t="str">
            <v>14/01139/S106</v>
          </cell>
          <cell r="C352" t="str">
            <v>other</v>
          </cell>
          <cell r="D352">
            <v>0</v>
          </cell>
          <cell r="F352">
            <v>41204</v>
          </cell>
          <cell r="G352">
            <v>41204</v>
          </cell>
        </row>
        <row r="353">
          <cell r="A353" t="str">
            <v>11/02420/S106/4</v>
          </cell>
          <cell r="B353" t="str">
            <v>11/02420/S106</v>
          </cell>
          <cell r="C353" t="str">
            <v>highways</v>
          </cell>
          <cell r="D353">
            <v>35000</v>
          </cell>
          <cell r="F353">
            <v>41137</v>
          </cell>
          <cell r="G353">
            <v>41137</v>
          </cell>
        </row>
        <row r="354">
          <cell r="A354" t="str">
            <v>11/02420/S106/3</v>
          </cell>
          <cell r="B354" t="str">
            <v>11/02420/S106</v>
          </cell>
          <cell r="C354" t="str">
            <v>transport-and-travel</v>
          </cell>
          <cell r="D354">
            <v>4635</v>
          </cell>
          <cell r="F354">
            <v>41137</v>
          </cell>
          <cell r="G354">
            <v>41137</v>
          </cell>
        </row>
        <row r="355">
          <cell r="A355" t="str">
            <v>11/02420/S106/2</v>
          </cell>
          <cell r="B355" t="str">
            <v>11/02420/S106</v>
          </cell>
          <cell r="C355" t="str">
            <v>open-space-and-leisure</v>
          </cell>
          <cell r="D355">
            <v>9160</v>
          </cell>
          <cell r="F355">
            <v>41137</v>
          </cell>
          <cell r="G355">
            <v>41137</v>
          </cell>
        </row>
        <row r="356">
          <cell r="A356" t="str">
            <v>11/02420/S106/1</v>
          </cell>
          <cell r="B356" t="str">
            <v>11/02420/S106</v>
          </cell>
          <cell r="C356" t="str">
            <v>community-facilities</v>
          </cell>
          <cell r="D356">
            <v>2700</v>
          </cell>
          <cell r="F356">
            <v>41137</v>
          </cell>
          <cell r="G356">
            <v>41137</v>
          </cell>
        </row>
        <row r="357">
          <cell r="A357" t="str">
            <v>12/01166/S106/4</v>
          </cell>
          <cell r="B357" t="str">
            <v>12/01166/S106</v>
          </cell>
          <cell r="C357" t="str">
            <v>highways</v>
          </cell>
          <cell r="D357">
            <v>262500</v>
          </cell>
          <cell r="F357">
            <v>41102</v>
          </cell>
          <cell r="G357">
            <v>41102</v>
          </cell>
        </row>
        <row r="358">
          <cell r="A358" t="str">
            <v>12/01166/S106/3</v>
          </cell>
          <cell r="B358" t="str">
            <v>12/01166/S106</v>
          </cell>
          <cell r="C358" t="str">
            <v>education</v>
          </cell>
          <cell r="D358">
            <v>47000</v>
          </cell>
          <cell r="F358">
            <v>41102</v>
          </cell>
          <cell r="G358">
            <v>41102</v>
          </cell>
        </row>
        <row r="359">
          <cell r="A359" t="str">
            <v>12/01166/S106/2</v>
          </cell>
          <cell r="B359" t="str">
            <v>12/01166/S106</v>
          </cell>
          <cell r="C359" t="str">
            <v>transport-and-travel</v>
          </cell>
          <cell r="D359">
            <v>39280</v>
          </cell>
          <cell r="F359">
            <v>41102</v>
          </cell>
          <cell r="G359">
            <v>41102</v>
          </cell>
        </row>
        <row r="360">
          <cell r="A360" t="str">
            <v>12/01166/S106/1</v>
          </cell>
          <cell r="B360" t="str">
            <v>12/01166/S106</v>
          </cell>
          <cell r="C360" t="str">
            <v>affordable-housing</v>
          </cell>
          <cell r="D360">
            <v>0</v>
          </cell>
          <cell r="E360">
            <v>13</v>
          </cell>
          <cell r="F360">
            <v>41102</v>
          </cell>
          <cell r="G360">
            <v>41102</v>
          </cell>
        </row>
        <row r="361">
          <cell r="A361" t="str">
            <v>15/00642/S106/4</v>
          </cell>
          <cell r="B361" t="str">
            <v>15/00642/S106</v>
          </cell>
          <cell r="C361" t="str">
            <v>health</v>
          </cell>
          <cell r="D361">
            <v>31918</v>
          </cell>
          <cell r="F361">
            <v>40980</v>
          </cell>
          <cell r="G361">
            <v>40980</v>
          </cell>
        </row>
        <row r="362">
          <cell r="A362" t="str">
            <v>15/00642/S106/3</v>
          </cell>
          <cell r="B362" t="str">
            <v>15/00642/S106</v>
          </cell>
          <cell r="C362" t="str">
            <v>education</v>
          </cell>
          <cell r="D362">
            <v>68082</v>
          </cell>
          <cell r="F362">
            <v>40980</v>
          </cell>
          <cell r="G362">
            <v>40980</v>
          </cell>
        </row>
        <row r="363">
          <cell r="A363" t="str">
            <v>15/00642/S106/2</v>
          </cell>
          <cell r="B363" t="str">
            <v>15/00642/S106</v>
          </cell>
          <cell r="C363" t="str">
            <v>highways</v>
          </cell>
          <cell r="D363">
            <v>153000</v>
          </cell>
          <cell r="F363">
            <v>40980</v>
          </cell>
          <cell r="G363">
            <v>40980</v>
          </cell>
        </row>
        <row r="364">
          <cell r="A364" t="str">
            <v>15/00642/S106/1</v>
          </cell>
          <cell r="B364" t="str">
            <v>15/00642/S106</v>
          </cell>
          <cell r="C364" t="str">
            <v>affordable-housing</v>
          </cell>
          <cell r="D364">
            <v>0</v>
          </cell>
          <cell r="E364">
            <v>24</v>
          </cell>
          <cell r="F364">
            <v>40980</v>
          </cell>
          <cell r="G364">
            <v>40980</v>
          </cell>
        </row>
        <row r="365">
          <cell r="A365" t="str">
            <v>12/01233/S106/2</v>
          </cell>
          <cell r="B365" t="str">
            <v>12/01233/S106</v>
          </cell>
          <cell r="C365" t="str">
            <v>affordable-housing</v>
          </cell>
          <cell r="D365">
            <v>3000000</v>
          </cell>
          <cell r="F365">
            <v>40883</v>
          </cell>
          <cell r="G365">
            <v>40883</v>
          </cell>
        </row>
        <row r="366">
          <cell r="A366" t="str">
            <v>12/01233/S106/1</v>
          </cell>
          <cell r="B366" t="str">
            <v>12/01233/S106</v>
          </cell>
          <cell r="C366" t="str">
            <v>education</v>
          </cell>
          <cell r="D366">
            <v>840000</v>
          </cell>
          <cell r="F366">
            <v>40883</v>
          </cell>
          <cell r="G366">
            <v>40883</v>
          </cell>
        </row>
        <row r="367">
          <cell r="A367" t="str">
            <v>13/00293/S106/13</v>
          </cell>
          <cell r="B367" t="str">
            <v>13/00293/S106</v>
          </cell>
          <cell r="C367" t="str">
            <v>community-facilities</v>
          </cell>
          <cell r="D367">
            <v>210000</v>
          </cell>
          <cell r="F367">
            <v>40590</v>
          </cell>
          <cell r="G367">
            <v>40590</v>
          </cell>
        </row>
        <row r="368">
          <cell r="A368" t="str">
            <v>13/00293/S106/12</v>
          </cell>
          <cell r="B368" t="str">
            <v>13/00293/S106</v>
          </cell>
          <cell r="C368" t="str">
            <v>community-facilities</v>
          </cell>
          <cell r="D368">
            <v>42190</v>
          </cell>
          <cell r="F368">
            <v>40590</v>
          </cell>
          <cell r="G368">
            <v>40590</v>
          </cell>
        </row>
        <row r="369">
          <cell r="A369" t="str">
            <v>13/00293/S106/11</v>
          </cell>
          <cell r="B369" t="str">
            <v>13/00293/S106</v>
          </cell>
          <cell r="C369" t="str">
            <v>health</v>
          </cell>
          <cell r="D369">
            <v>150000</v>
          </cell>
          <cell r="F369">
            <v>40590</v>
          </cell>
          <cell r="G369">
            <v>40590</v>
          </cell>
        </row>
        <row r="370">
          <cell r="A370" t="str">
            <v>13/00293/S106/10</v>
          </cell>
          <cell r="B370" t="str">
            <v>13/00293/S106</v>
          </cell>
          <cell r="C370" t="str">
            <v>community-facilities</v>
          </cell>
          <cell r="D370">
            <v>21863</v>
          </cell>
          <cell r="F370">
            <v>40590</v>
          </cell>
          <cell r="G370">
            <v>40590</v>
          </cell>
          <cell r="H370" t="str">
            <v xml:space="preserve"> 1900-01-00 </v>
          </cell>
        </row>
        <row r="371">
          <cell r="A371" t="str">
            <v>13/00293/S106/9</v>
          </cell>
          <cell r="B371" t="str">
            <v>13/00293/S106</v>
          </cell>
          <cell r="C371" t="str">
            <v>economic-development</v>
          </cell>
          <cell r="D371">
            <v>100000</v>
          </cell>
          <cell r="F371">
            <v>40590</v>
          </cell>
          <cell r="G371">
            <v>40590</v>
          </cell>
        </row>
        <row r="372">
          <cell r="A372" t="str">
            <v>13/00293/S106/8</v>
          </cell>
          <cell r="B372" t="str">
            <v>13/00293/S106</v>
          </cell>
          <cell r="C372" t="str">
            <v>community-facilities</v>
          </cell>
          <cell r="D372">
            <v>32805</v>
          </cell>
          <cell r="F372">
            <v>40590</v>
          </cell>
          <cell r="G372">
            <v>40590</v>
          </cell>
        </row>
        <row r="373">
          <cell r="A373" t="str">
            <v>13/00293/S106/7</v>
          </cell>
          <cell r="B373" t="str">
            <v>13/00293/S106</v>
          </cell>
          <cell r="C373" t="str">
            <v>other</v>
          </cell>
          <cell r="D373">
            <v>5000</v>
          </cell>
          <cell r="F373">
            <v>40590</v>
          </cell>
          <cell r="G373">
            <v>40590</v>
          </cell>
        </row>
        <row r="374">
          <cell r="A374" t="str">
            <v>13/00293/S106/6</v>
          </cell>
          <cell r="B374" t="str">
            <v>13/00293/S106</v>
          </cell>
          <cell r="C374" t="str">
            <v>transport-and-travel</v>
          </cell>
          <cell r="D374">
            <v>150000</v>
          </cell>
          <cell r="F374">
            <v>40590</v>
          </cell>
          <cell r="G374">
            <v>40590</v>
          </cell>
        </row>
        <row r="375">
          <cell r="A375" t="str">
            <v>13/00293/S106/5</v>
          </cell>
          <cell r="B375" t="str">
            <v>13/00293/S106</v>
          </cell>
          <cell r="C375" t="str">
            <v>affordable-housing</v>
          </cell>
          <cell r="D375">
            <v>0</v>
          </cell>
          <cell r="E375">
            <v>9</v>
          </cell>
          <cell r="F375">
            <v>40590</v>
          </cell>
          <cell r="G375">
            <v>40590</v>
          </cell>
        </row>
        <row r="376">
          <cell r="A376" t="str">
            <v>13/00293/S106/4</v>
          </cell>
          <cell r="B376" t="str">
            <v>13/00293/S106</v>
          </cell>
          <cell r="C376" t="str">
            <v>affordable-housing</v>
          </cell>
          <cell r="D376">
            <v>0</v>
          </cell>
          <cell r="E376">
            <v>51</v>
          </cell>
          <cell r="F376">
            <v>40590</v>
          </cell>
          <cell r="G376">
            <v>40590</v>
          </cell>
        </row>
        <row r="377">
          <cell r="A377" t="str">
            <v>13/00293/S106/3</v>
          </cell>
          <cell r="B377" t="str">
            <v>13/00293/S106</v>
          </cell>
          <cell r="C377" t="str">
            <v>affordable-housing</v>
          </cell>
          <cell r="D377">
            <v>0</v>
          </cell>
          <cell r="E377">
            <v>15</v>
          </cell>
          <cell r="F377">
            <v>40590</v>
          </cell>
          <cell r="G377">
            <v>40590</v>
          </cell>
        </row>
        <row r="378">
          <cell r="A378" t="str">
            <v>13/00293/S106/2</v>
          </cell>
          <cell r="B378" t="str">
            <v>13/00293/S106</v>
          </cell>
          <cell r="C378" t="str">
            <v>green-infrastructure</v>
          </cell>
          <cell r="D378">
            <v>0</v>
          </cell>
          <cell r="F378">
            <v>40590</v>
          </cell>
          <cell r="G378">
            <v>40590</v>
          </cell>
        </row>
        <row r="379">
          <cell r="A379" t="str">
            <v>13/00293/S106/1</v>
          </cell>
          <cell r="B379" t="str">
            <v>13/00293/S106</v>
          </cell>
          <cell r="C379" t="str">
            <v>other</v>
          </cell>
          <cell r="D379">
            <v>0</v>
          </cell>
          <cell r="F379">
            <v>40590</v>
          </cell>
          <cell r="G379">
            <v>40590</v>
          </cell>
        </row>
        <row r="380">
          <cell r="A380" t="str">
            <v>00/02134/S106/1</v>
          </cell>
          <cell r="B380" t="str">
            <v>00/02134/S106</v>
          </cell>
          <cell r="C380" t="str">
            <v>open-space-and-leisure</v>
          </cell>
          <cell r="D380">
            <v>56000</v>
          </cell>
          <cell r="F380">
            <v>36937</v>
          </cell>
          <cell r="G380">
            <v>36937</v>
          </cell>
        </row>
        <row r="381">
          <cell r="A381" t="str">
            <v>02/01523/S106/1</v>
          </cell>
          <cell r="B381" t="str">
            <v>02/01523/S106</v>
          </cell>
          <cell r="C381" t="str">
            <v>highways</v>
          </cell>
          <cell r="D381">
            <v>60590</v>
          </cell>
          <cell r="F381">
            <v>41584</v>
          </cell>
          <cell r="G381">
            <v>41584</v>
          </cell>
        </row>
        <row r="382">
          <cell r="A382" t="str">
            <v>11/00958/S106/2</v>
          </cell>
          <cell r="B382" t="str">
            <v>11/00958/S106</v>
          </cell>
          <cell r="C382" t="str">
            <v>community-facilities</v>
          </cell>
          <cell r="D382">
            <v>75000</v>
          </cell>
          <cell r="F382">
            <v>40669</v>
          </cell>
          <cell r="G382">
            <v>40669</v>
          </cell>
        </row>
        <row r="383">
          <cell r="A383" t="str">
            <v>11/00958/S106/1</v>
          </cell>
          <cell r="B383" t="str">
            <v>11/00958/S106</v>
          </cell>
          <cell r="C383" t="str">
            <v>green-infrastructure</v>
          </cell>
          <cell r="D383">
            <v>20000</v>
          </cell>
          <cell r="F383">
            <v>40669</v>
          </cell>
          <cell r="G383">
            <v>40669</v>
          </cell>
        </row>
        <row r="384">
          <cell r="A384" t="str">
            <v>02/03264/S106/1</v>
          </cell>
          <cell r="B384" t="str">
            <v>02/03264/S106</v>
          </cell>
          <cell r="C384" t="str">
            <v>transport-and-travel</v>
          </cell>
          <cell r="D384">
            <v>7500</v>
          </cell>
          <cell r="F384">
            <v>37704</v>
          </cell>
          <cell r="G384">
            <v>37704</v>
          </cell>
        </row>
        <row r="385">
          <cell r="A385" t="str">
            <v>03/02991/S106/1</v>
          </cell>
          <cell r="B385" t="str">
            <v>03/02991/S106</v>
          </cell>
          <cell r="C385" t="str">
            <v>highways</v>
          </cell>
          <cell r="D385">
            <v>223000</v>
          </cell>
          <cell r="F385">
            <v>38111</v>
          </cell>
          <cell r="G385">
            <v>38111</v>
          </cell>
        </row>
        <row r="386">
          <cell r="A386" t="str">
            <v>06/00246/S106/13</v>
          </cell>
          <cell r="B386" t="str">
            <v>06/00246/S106</v>
          </cell>
          <cell r="C386" t="str">
            <v>highways</v>
          </cell>
          <cell r="D386">
            <v>50000</v>
          </cell>
          <cell r="F386">
            <v>38898</v>
          </cell>
          <cell r="G386">
            <v>38898</v>
          </cell>
        </row>
        <row r="387">
          <cell r="A387" t="str">
            <v>06/00246/S106/12</v>
          </cell>
          <cell r="B387" t="str">
            <v>06/00246/S106</v>
          </cell>
          <cell r="C387" t="str">
            <v>other</v>
          </cell>
          <cell r="D387">
            <v>500000</v>
          </cell>
          <cell r="F387">
            <v>38898</v>
          </cell>
          <cell r="G387">
            <v>38898</v>
          </cell>
        </row>
        <row r="388">
          <cell r="A388" t="str">
            <v>06/00246/S106/11</v>
          </cell>
          <cell r="B388" t="str">
            <v>06/00246/S106</v>
          </cell>
          <cell r="C388" t="str">
            <v>open-space-and-leisure</v>
          </cell>
          <cell r="D388">
            <v>125000</v>
          </cell>
          <cell r="F388">
            <v>38898</v>
          </cell>
          <cell r="G388">
            <v>38898</v>
          </cell>
        </row>
        <row r="389">
          <cell r="A389" t="str">
            <v>06/00246/S106/10</v>
          </cell>
          <cell r="B389" t="str">
            <v>06/00246/S106</v>
          </cell>
          <cell r="C389" t="str">
            <v>transport-and-travel</v>
          </cell>
          <cell r="D389">
            <v>0</v>
          </cell>
          <cell r="F389">
            <v>38898</v>
          </cell>
          <cell r="G389">
            <v>38898</v>
          </cell>
        </row>
        <row r="390">
          <cell r="A390" t="str">
            <v>06/00246/S106/9</v>
          </cell>
          <cell r="B390" t="str">
            <v>06/00246/S106</v>
          </cell>
          <cell r="C390" t="str">
            <v>other</v>
          </cell>
          <cell r="D390">
            <v>0</v>
          </cell>
          <cell r="F390">
            <v>38898</v>
          </cell>
          <cell r="G390">
            <v>38898</v>
          </cell>
        </row>
        <row r="391">
          <cell r="A391" t="str">
            <v>06/00246/S106/8</v>
          </cell>
          <cell r="B391" t="str">
            <v>06/00246/S106</v>
          </cell>
          <cell r="C391" t="str">
            <v>other</v>
          </cell>
          <cell r="D391">
            <v>0</v>
          </cell>
          <cell r="F391">
            <v>38898</v>
          </cell>
          <cell r="G391">
            <v>38898</v>
          </cell>
        </row>
        <row r="392">
          <cell r="A392" t="str">
            <v>06/00246/S106/7</v>
          </cell>
          <cell r="B392" t="str">
            <v>06/00246/S106</v>
          </cell>
          <cell r="C392" t="str">
            <v>transport-and-travel</v>
          </cell>
          <cell r="D392">
            <v>0</v>
          </cell>
          <cell r="F392">
            <v>38898</v>
          </cell>
          <cell r="G392">
            <v>38898</v>
          </cell>
        </row>
        <row r="393">
          <cell r="A393" t="str">
            <v>06/00246/S106/6</v>
          </cell>
          <cell r="B393" t="str">
            <v>06/00246/S106</v>
          </cell>
          <cell r="C393" t="str">
            <v>transport-and-travel</v>
          </cell>
          <cell r="D393">
            <v>0</v>
          </cell>
          <cell r="F393">
            <v>38898</v>
          </cell>
          <cell r="G393">
            <v>38898</v>
          </cell>
        </row>
        <row r="394">
          <cell r="A394" t="str">
            <v>06/00246/S106/5</v>
          </cell>
          <cell r="B394" t="str">
            <v>06/00246/S106</v>
          </cell>
          <cell r="C394" t="str">
            <v>other</v>
          </cell>
          <cell r="D394">
            <v>0</v>
          </cell>
          <cell r="F394">
            <v>38898</v>
          </cell>
          <cell r="G394">
            <v>38898</v>
          </cell>
        </row>
        <row r="395">
          <cell r="A395" t="str">
            <v>06/00246/S106/4</v>
          </cell>
          <cell r="B395" t="str">
            <v>06/00246/S106</v>
          </cell>
          <cell r="C395" t="str">
            <v>affordable-housing</v>
          </cell>
          <cell r="D395">
            <v>0</v>
          </cell>
          <cell r="F395">
            <v>38898</v>
          </cell>
          <cell r="G395">
            <v>38898</v>
          </cell>
        </row>
        <row r="396">
          <cell r="A396" t="str">
            <v>06/00246/S106/3</v>
          </cell>
          <cell r="B396" t="str">
            <v>06/00246/S106</v>
          </cell>
          <cell r="C396" t="str">
            <v>transport-and-travel</v>
          </cell>
          <cell r="D396">
            <v>0</v>
          </cell>
          <cell r="F396">
            <v>38898</v>
          </cell>
          <cell r="G396">
            <v>38898</v>
          </cell>
        </row>
        <row r="397">
          <cell r="A397" t="str">
            <v>06/00246/S106/2</v>
          </cell>
          <cell r="B397" t="str">
            <v>06/00246/S106</v>
          </cell>
          <cell r="C397" t="str">
            <v>other</v>
          </cell>
          <cell r="D397">
            <v>0</v>
          </cell>
          <cell r="F397">
            <v>38898</v>
          </cell>
          <cell r="G397">
            <v>38898</v>
          </cell>
        </row>
        <row r="398">
          <cell r="A398" t="str">
            <v>06/00246/S106/1</v>
          </cell>
          <cell r="B398" t="str">
            <v>06/00246/S106</v>
          </cell>
          <cell r="C398" t="str">
            <v>other</v>
          </cell>
          <cell r="D398">
            <v>0</v>
          </cell>
          <cell r="F398">
            <v>38898</v>
          </cell>
          <cell r="G398">
            <v>38898</v>
          </cell>
        </row>
        <row r="399">
          <cell r="A399" t="str">
            <v>06/01520/S106/1</v>
          </cell>
          <cell r="B399" t="str">
            <v>06/01520/S106</v>
          </cell>
          <cell r="C399" t="str">
            <v>other</v>
          </cell>
          <cell r="D399">
            <v>6000</v>
          </cell>
          <cell r="F399">
            <v>38805</v>
          </cell>
          <cell r="G399">
            <v>38805</v>
          </cell>
        </row>
        <row r="400">
          <cell r="A400" t="str">
            <v>07/03648/S106/3</v>
          </cell>
          <cell r="B400" t="str">
            <v>07/03648/S106</v>
          </cell>
          <cell r="C400" t="str">
            <v>highways</v>
          </cell>
          <cell r="D400">
            <v>3000</v>
          </cell>
          <cell r="F400">
            <v>39401</v>
          </cell>
          <cell r="G400">
            <v>39401</v>
          </cell>
        </row>
        <row r="401">
          <cell r="A401" t="str">
            <v>07/03648/S106/2</v>
          </cell>
          <cell r="B401" t="str">
            <v>07/03648/S106</v>
          </cell>
          <cell r="C401" t="str">
            <v>open-space-and-leisure</v>
          </cell>
          <cell r="D401">
            <v>9308</v>
          </cell>
          <cell r="F401">
            <v>39401</v>
          </cell>
          <cell r="G401">
            <v>39401</v>
          </cell>
        </row>
        <row r="402">
          <cell r="A402" t="str">
            <v>07/03648/S106/1</v>
          </cell>
          <cell r="B402" t="str">
            <v>07/03648/S106</v>
          </cell>
          <cell r="C402" t="str">
            <v>affordable-housing</v>
          </cell>
          <cell r="D402">
            <v>0</v>
          </cell>
          <cell r="F402">
            <v>39401</v>
          </cell>
          <cell r="G402">
            <v>39401</v>
          </cell>
        </row>
        <row r="403">
          <cell r="A403" t="str">
            <v>08/00818/S106/2</v>
          </cell>
          <cell r="B403" t="str">
            <v>08/00818/S106</v>
          </cell>
          <cell r="C403" t="str">
            <v>open-space-and-leisure</v>
          </cell>
          <cell r="D403">
            <v>3938</v>
          </cell>
          <cell r="F403">
            <v>39645</v>
          </cell>
          <cell r="G403">
            <v>39645</v>
          </cell>
        </row>
        <row r="404">
          <cell r="A404" t="str">
            <v>08/00818/S106/1</v>
          </cell>
          <cell r="B404" t="str">
            <v>08/00818/S106</v>
          </cell>
          <cell r="C404" t="str">
            <v>transport-and-travel</v>
          </cell>
          <cell r="D404">
            <v>0</v>
          </cell>
          <cell r="F404">
            <v>39645</v>
          </cell>
          <cell r="G404">
            <v>39645</v>
          </cell>
        </row>
        <row r="405">
          <cell r="A405" t="str">
            <v>09/01790/S106/1</v>
          </cell>
          <cell r="B405" t="str">
            <v>09/01790/S106</v>
          </cell>
          <cell r="C405" t="str">
            <v>highways</v>
          </cell>
          <cell r="D405">
            <v>6000</v>
          </cell>
          <cell r="F405">
            <v>39997</v>
          </cell>
          <cell r="G405">
            <v>39997</v>
          </cell>
        </row>
        <row r="406">
          <cell r="A406" t="str">
            <v>09/01675/S106/1</v>
          </cell>
          <cell r="B406" t="str">
            <v>09/01675/S106</v>
          </cell>
          <cell r="C406" t="str">
            <v>highways</v>
          </cell>
          <cell r="D406">
            <v>200000</v>
          </cell>
          <cell r="F406">
            <v>40093</v>
          </cell>
          <cell r="G406">
            <v>40093</v>
          </cell>
        </row>
        <row r="407">
          <cell r="A407" t="str">
            <v>10/00793/S106/4</v>
          </cell>
          <cell r="B407" t="str">
            <v>10/00793/S106</v>
          </cell>
          <cell r="C407" t="str">
            <v>community-facilities</v>
          </cell>
          <cell r="D407">
            <v>2700</v>
          </cell>
          <cell r="F407">
            <v>40263</v>
          </cell>
          <cell r="G407">
            <v>40263</v>
          </cell>
        </row>
        <row r="408">
          <cell r="A408" t="str">
            <v>10/00793/S106/3</v>
          </cell>
          <cell r="B408" t="str">
            <v>10/00793/S106</v>
          </cell>
          <cell r="C408" t="str">
            <v>open-space-and-leisure</v>
          </cell>
          <cell r="D408">
            <v>5000</v>
          </cell>
          <cell r="F408">
            <v>40263</v>
          </cell>
          <cell r="G408">
            <v>40263</v>
          </cell>
        </row>
        <row r="409">
          <cell r="A409" t="str">
            <v>10/00793/S106/2</v>
          </cell>
          <cell r="B409" t="str">
            <v>10/00793/S106</v>
          </cell>
          <cell r="C409" t="str">
            <v>economic-development</v>
          </cell>
          <cell r="D409">
            <v>17250</v>
          </cell>
          <cell r="F409">
            <v>40263</v>
          </cell>
          <cell r="G409">
            <v>40263</v>
          </cell>
        </row>
        <row r="410">
          <cell r="A410" t="str">
            <v>10/00793/S106/1</v>
          </cell>
          <cell r="B410" t="str">
            <v>10/00793/S106</v>
          </cell>
          <cell r="C410" t="str">
            <v>open-space-and-leisure</v>
          </cell>
          <cell r="D410">
            <v>18500</v>
          </cell>
          <cell r="F410">
            <v>40263</v>
          </cell>
          <cell r="G410">
            <v>40263</v>
          </cell>
        </row>
        <row r="411">
          <cell r="A411" t="str">
            <v>10/02253/S106/5</v>
          </cell>
          <cell r="B411" t="str">
            <v>10/02253/S106</v>
          </cell>
          <cell r="C411" t="str">
            <v>green-infrastructure</v>
          </cell>
          <cell r="D411">
            <v>3900</v>
          </cell>
          <cell r="F411">
            <v>40410</v>
          </cell>
          <cell r="G411">
            <v>40410</v>
          </cell>
        </row>
        <row r="412">
          <cell r="A412" t="str">
            <v>10/02253/S106/4</v>
          </cell>
          <cell r="B412" t="str">
            <v>10/02253/S106</v>
          </cell>
          <cell r="C412" t="str">
            <v>green-infrastructure</v>
          </cell>
          <cell r="D412">
            <v>9160</v>
          </cell>
          <cell r="F412">
            <v>40410</v>
          </cell>
          <cell r="G412">
            <v>40410</v>
          </cell>
        </row>
        <row r="413">
          <cell r="A413" t="str">
            <v>10/02253/S106/3</v>
          </cell>
          <cell r="B413" t="str">
            <v>10/02253/S106</v>
          </cell>
          <cell r="C413" t="str">
            <v>highways</v>
          </cell>
          <cell r="D413">
            <v>5000</v>
          </cell>
          <cell r="F413">
            <v>40410</v>
          </cell>
          <cell r="G413">
            <v>40410</v>
          </cell>
        </row>
        <row r="414">
          <cell r="A414" t="str">
            <v>10/02253/S106/2</v>
          </cell>
          <cell r="B414" t="str">
            <v>10/02253/S106</v>
          </cell>
          <cell r="C414" t="str">
            <v>economic-development</v>
          </cell>
          <cell r="D414">
            <v>0</v>
          </cell>
          <cell r="F414">
            <v>40410</v>
          </cell>
          <cell r="G414">
            <v>40410</v>
          </cell>
        </row>
        <row r="415">
          <cell r="A415" t="str">
            <v>10/02253/S106/1</v>
          </cell>
          <cell r="B415" t="str">
            <v>10/02253/S106</v>
          </cell>
          <cell r="C415" t="str">
            <v>affordable-housing</v>
          </cell>
          <cell r="D415">
            <v>0</v>
          </cell>
          <cell r="F415">
            <v>40410</v>
          </cell>
          <cell r="G415">
            <v>40410</v>
          </cell>
        </row>
        <row r="416">
          <cell r="A416" t="str">
            <v>11/00170/S106/2</v>
          </cell>
          <cell r="B416" t="str">
            <v>11/00170/S106</v>
          </cell>
          <cell r="C416" t="str">
            <v>health</v>
          </cell>
          <cell r="D416">
            <v>5808</v>
          </cell>
          <cell r="F416">
            <v>40567</v>
          </cell>
          <cell r="G416">
            <v>40567</v>
          </cell>
        </row>
        <row r="417">
          <cell r="A417" t="str">
            <v>11/00170/S106/1</v>
          </cell>
          <cell r="B417" t="str">
            <v>11/00170/S106</v>
          </cell>
          <cell r="C417" t="str">
            <v>open-space-and-leisure</v>
          </cell>
          <cell r="D417">
            <v>12876</v>
          </cell>
          <cell r="F417">
            <v>40567</v>
          </cell>
          <cell r="G417">
            <v>40567</v>
          </cell>
        </row>
        <row r="418">
          <cell r="A418" t="str">
            <v>11/00390/S106/1</v>
          </cell>
          <cell r="B418" t="str">
            <v>11/00390/S106</v>
          </cell>
          <cell r="C418" t="str">
            <v>highways</v>
          </cell>
          <cell r="D418">
            <v>10000</v>
          </cell>
          <cell r="F418">
            <v>40647</v>
          </cell>
          <cell r="G418">
            <v>40647</v>
          </cell>
        </row>
        <row r="419">
          <cell r="A419" t="str">
            <v>11/01105/S106/2</v>
          </cell>
          <cell r="B419" t="str">
            <v>11/01105/S106</v>
          </cell>
          <cell r="C419" t="str">
            <v>open-space-and-leisure</v>
          </cell>
          <cell r="D419">
            <v>24444</v>
          </cell>
          <cell r="F419">
            <v>40408</v>
          </cell>
          <cell r="G419">
            <v>40408</v>
          </cell>
        </row>
        <row r="420">
          <cell r="A420" t="str">
            <v>11/01105/S106/1</v>
          </cell>
          <cell r="B420" t="str">
            <v>11/01105/S106</v>
          </cell>
          <cell r="C420" t="str">
            <v>affordable-housing</v>
          </cell>
          <cell r="D420">
            <v>0</v>
          </cell>
          <cell r="F420">
            <v>40408</v>
          </cell>
          <cell r="G420">
            <v>40408</v>
          </cell>
        </row>
        <row r="421">
          <cell r="A421" t="str">
            <v>11/01188/S106/2</v>
          </cell>
          <cell r="B421" t="str">
            <v>11/01188/S106</v>
          </cell>
          <cell r="C421" t="str">
            <v>highways</v>
          </cell>
          <cell r="D421">
            <v>5000</v>
          </cell>
          <cell r="F421">
            <v>40729</v>
          </cell>
          <cell r="G421">
            <v>40729</v>
          </cell>
        </row>
        <row r="422">
          <cell r="A422" t="str">
            <v>11/01188/S106/1</v>
          </cell>
          <cell r="B422" t="str">
            <v>11/01188/S106</v>
          </cell>
          <cell r="C422" t="str">
            <v>health</v>
          </cell>
          <cell r="D422">
            <v>6776</v>
          </cell>
          <cell r="F422">
            <v>40729</v>
          </cell>
          <cell r="G422">
            <v>40729</v>
          </cell>
        </row>
        <row r="423">
          <cell r="A423" t="str">
            <v>11/01755/S106/4</v>
          </cell>
          <cell r="B423" t="str">
            <v>11/01755/S106</v>
          </cell>
          <cell r="C423" t="str">
            <v>open-space-and-leisure</v>
          </cell>
          <cell r="D423">
            <v>11833</v>
          </cell>
          <cell r="F423">
            <v>40592</v>
          </cell>
          <cell r="G423">
            <v>40592</v>
          </cell>
        </row>
        <row r="424">
          <cell r="A424" t="str">
            <v>11/01755/S106/3</v>
          </cell>
          <cell r="B424" t="str">
            <v>11/01755/S106</v>
          </cell>
          <cell r="C424" t="str">
            <v>health</v>
          </cell>
          <cell r="D424">
            <v>16940</v>
          </cell>
          <cell r="F424">
            <v>40592</v>
          </cell>
          <cell r="G424">
            <v>40592</v>
          </cell>
        </row>
        <row r="425">
          <cell r="A425" t="str">
            <v>11/01755/S106/2</v>
          </cell>
          <cell r="B425" t="str">
            <v>11/01755/S106</v>
          </cell>
          <cell r="C425" t="str">
            <v>green-infrastructure</v>
          </cell>
          <cell r="D425">
            <v>25000</v>
          </cell>
          <cell r="F425">
            <v>40592</v>
          </cell>
          <cell r="G425">
            <v>40592</v>
          </cell>
        </row>
        <row r="426">
          <cell r="A426" t="str">
            <v>11/01755/S106/1</v>
          </cell>
          <cell r="B426" t="str">
            <v>11/01755/S106</v>
          </cell>
          <cell r="C426" t="str">
            <v>affordable-housing</v>
          </cell>
          <cell r="D426">
            <v>0</v>
          </cell>
          <cell r="F426">
            <v>40592</v>
          </cell>
          <cell r="G426">
            <v>40592</v>
          </cell>
        </row>
        <row r="427">
          <cell r="A427" t="str">
            <v>11/01756/S106/2</v>
          </cell>
          <cell r="B427" t="str">
            <v>11/01756/S106</v>
          </cell>
          <cell r="C427" t="str">
            <v>affordable-housing</v>
          </cell>
          <cell r="D427">
            <v>212900</v>
          </cell>
          <cell r="F427">
            <v>40773</v>
          </cell>
          <cell r="G427">
            <v>40773</v>
          </cell>
        </row>
        <row r="428">
          <cell r="A428" t="str">
            <v>11/01756/S106/1</v>
          </cell>
          <cell r="B428" t="str">
            <v>11/01756/S106</v>
          </cell>
          <cell r="C428" t="str">
            <v>health</v>
          </cell>
          <cell r="D428">
            <v>12100</v>
          </cell>
          <cell r="F428">
            <v>40773</v>
          </cell>
          <cell r="G428">
            <v>40773</v>
          </cell>
        </row>
        <row r="429">
          <cell r="A429" t="str">
            <v>11/01867/S106/13</v>
          </cell>
          <cell r="B429" t="str">
            <v>11/01867/S106</v>
          </cell>
          <cell r="C429" t="str">
            <v>highways</v>
          </cell>
          <cell r="D429">
            <v>20000</v>
          </cell>
          <cell r="F429">
            <v>40896</v>
          </cell>
          <cell r="G429">
            <v>40896</v>
          </cell>
        </row>
        <row r="430">
          <cell r="A430" t="str">
            <v>11/01867/S106/12</v>
          </cell>
          <cell r="B430" t="str">
            <v>11/01867/S106</v>
          </cell>
          <cell r="C430" t="str">
            <v>community-facilities</v>
          </cell>
          <cell r="D430">
            <v>5400</v>
          </cell>
          <cell r="F430">
            <v>40896</v>
          </cell>
          <cell r="G430">
            <v>40896</v>
          </cell>
        </row>
        <row r="431">
          <cell r="A431" t="str">
            <v>11/01867/S106/11</v>
          </cell>
          <cell r="B431" t="str">
            <v>11/01867/S106</v>
          </cell>
          <cell r="C431" t="str">
            <v>open-space-and-leisure</v>
          </cell>
          <cell r="D431">
            <v>27349</v>
          </cell>
          <cell r="F431">
            <v>40896</v>
          </cell>
          <cell r="G431">
            <v>40896</v>
          </cell>
        </row>
        <row r="432">
          <cell r="A432" t="str">
            <v>11/01867/S106/10</v>
          </cell>
          <cell r="B432" t="str">
            <v>11/01867/S106</v>
          </cell>
          <cell r="C432" t="str">
            <v>community-facilities</v>
          </cell>
          <cell r="D432">
            <v>62715</v>
          </cell>
          <cell r="F432">
            <v>40896</v>
          </cell>
          <cell r="G432">
            <v>40896</v>
          </cell>
        </row>
        <row r="433">
          <cell r="A433" t="str">
            <v>11/01867/S106/9</v>
          </cell>
          <cell r="B433" t="str">
            <v>11/01867/S106</v>
          </cell>
          <cell r="C433" t="str">
            <v>community-facilities</v>
          </cell>
          <cell r="D433">
            <v>86863</v>
          </cell>
          <cell r="F433">
            <v>40896</v>
          </cell>
          <cell r="G433">
            <v>40896</v>
          </cell>
        </row>
        <row r="434">
          <cell r="A434" t="str">
            <v>11/01867/S106/8</v>
          </cell>
          <cell r="B434" t="str">
            <v>11/01867/S106</v>
          </cell>
          <cell r="C434" t="str">
            <v>highways</v>
          </cell>
          <cell r="D434">
            <v>85000</v>
          </cell>
          <cell r="F434">
            <v>40896</v>
          </cell>
          <cell r="G434">
            <v>40896</v>
          </cell>
        </row>
        <row r="435">
          <cell r="A435" t="str">
            <v>11/01867/S106/7</v>
          </cell>
          <cell r="B435" t="str">
            <v>11/01867/S106</v>
          </cell>
          <cell r="C435" t="str">
            <v>economic-development</v>
          </cell>
          <cell r="D435">
            <v>25000</v>
          </cell>
          <cell r="F435">
            <v>40896</v>
          </cell>
          <cell r="G435">
            <v>40896</v>
          </cell>
        </row>
        <row r="436">
          <cell r="A436" t="str">
            <v>11/01867/S106/6</v>
          </cell>
          <cell r="B436" t="str">
            <v>11/01867/S106</v>
          </cell>
          <cell r="C436" t="str">
            <v>green-infrastructure</v>
          </cell>
          <cell r="D436">
            <v>3000</v>
          </cell>
          <cell r="F436">
            <v>40896</v>
          </cell>
          <cell r="G436">
            <v>40896</v>
          </cell>
        </row>
        <row r="437">
          <cell r="A437" t="str">
            <v>11/01867/S106/5</v>
          </cell>
          <cell r="B437" t="str">
            <v>11/01867/S106</v>
          </cell>
          <cell r="C437" t="str">
            <v>green-infrastructure</v>
          </cell>
          <cell r="D437">
            <v>6425</v>
          </cell>
          <cell r="F437">
            <v>40896</v>
          </cell>
          <cell r="G437">
            <v>40896</v>
          </cell>
        </row>
        <row r="438">
          <cell r="A438" t="str">
            <v>11/01867/S106/4</v>
          </cell>
          <cell r="B438" t="str">
            <v>11/01867/S106</v>
          </cell>
          <cell r="C438" t="str">
            <v>affordable-housing</v>
          </cell>
          <cell r="D438">
            <v>0</v>
          </cell>
          <cell r="F438">
            <v>40896</v>
          </cell>
          <cell r="G438">
            <v>40896</v>
          </cell>
        </row>
        <row r="439">
          <cell r="A439" t="str">
            <v>11/01867/S106/3</v>
          </cell>
          <cell r="B439" t="str">
            <v>11/01867/S106</v>
          </cell>
          <cell r="C439" t="str">
            <v>green-infrastructure</v>
          </cell>
          <cell r="D439">
            <v>0</v>
          </cell>
          <cell r="F439">
            <v>40896</v>
          </cell>
          <cell r="G439">
            <v>40896</v>
          </cell>
        </row>
        <row r="440">
          <cell r="A440" t="str">
            <v>11/01867/S106/2</v>
          </cell>
          <cell r="B440" t="str">
            <v>11/01867/S106</v>
          </cell>
          <cell r="C440" t="str">
            <v>green-infrastructure</v>
          </cell>
          <cell r="D440">
            <v>0</v>
          </cell>
          <cell r="F440">
            <v>40896</v>
          </cell>
          <cell r="G440">
            <v>40896</v>
          </cell>
        </row>
        <row r="441">
          <cell r="A441" t="str">
            <v>11/01867/S106/1</v>
          </cell>
          <cell r="B441" t="str">
            <v>11/01867/S106</v>
          </cell>
          <cell r="C441" t="str">
            <v>green-infrastructure</v>
          </cell>
          <cell r="D441">
            <v>0</v>
          </cell>
          <cell r="F441">
            <v>40896</v>
          </cell>
          <cell r="G441">
            <v>40896</v>
          </cell>
        </row>
        <row r="442">
          <cell r="A442" t="str">
            <v>11/01942/S106/1</v>
          </cell>
          <cell r="B442" t="str">
            <v>11/01942/S106</v>
          </cell>
          <cell r="C442" t="str">
            <v>open-space-and-leisure</v>
          </cell>
          <cell r="D442">
            <v>1790</v>
          </cell>
          <cell r="F442">
            <v>40805</v>
          </cell>
          <cell r="G442">
            <v>40805</v>
          </cell>
        </row>
        <row r="443">
          <cell r="A443" t="str">
            <v>11/01967/S106/4</v>
          </cell>
          <cell r="B443" t="str">
            <v>11/01967/S106</v>
          </cell>
          <cell r="C443" t="str">
            <v>health</v>
          </cell>
          <cell r="D443">
            <v>6776</v>
          </cell>
          <cell r="F443">
            <v>40878</v>
          </cell>
          <cell r="G443">
            <v>40878</v>
          </cell>
        </row>
        <row r="444">
          <cell r="A444" t="str">
            <v>11/01967/S106/3</v>
          </cell>
          <cell r="B444" t="str">
            <v>11/01967/S106</v>
          </cell>
          <cell r="C444" t="str">
            <v>community-facilities</v>
          </cell>
          <cell r="D444">
            <v>1365</v>
          </cell>
          <cell r="F444">
            <v>40878</v>
          </cell>
          <cell r="G444">
            <v>40878</v>
          </cell>
        </row>
        <row r="445">
          <cell r="A445" t="str">
            <v>11/01967/S106/2</v>
          </cell>
          <cell r="B445" t="str">
            <v>11/01967/S106</v>
          </cell>
          <cell r="C445" t="str">
            <v>community-facilities</v>
          </cell>
          <cell r="D445">
            <v>3206</v>
          </cell>
          <cell r="F445">
            <v>40878</v>
          </cell>
          <cell r="G445">
            <v>40878</v>
          </cell>
        </row>
        <row r="446">
          <cell r="A446" t="str">
            <v>11/01967/S106/1</v>
          </cell>
          <cell r="B446" t="str">
            <v>11/01967/S106</v>
          </cell>
          <cell r="C446" t="str">
            <v>highways</v>
          </cell>
          <cell r="D446">
            <v>5000</v>
          </cell>
          <cell r="F446">
            <v>40878</v>
          </cell>
          <cell r="G446">
            <v>40878</v>
          </cell>
        </row>
        <row r="447">
          <cell r="A447" t="str">
            <v>11/01818/S106/8</v>
          </cell>
          <cell r="B447" t="str">
            <v>11/01818/S106</v>
          </cell>
          <cell r="C447" t="str">
            <v>economic-development</v>
          </cell>
          <cell r="D447">
            <v>92500</v>
          </cell>
          <cell r="F447">
            <v>40896</v>
          </cell>
          <cell r="G447">
            <v>40896</v>
          </cell>
        </row>
        <row r="448">
          <cell r="A448" t="str">
            <v>11/01818/S106/7</v>
          </cell>
          <cell r="B448" t="str">
            <v>11/01818/S106</v>
          </cell>
          <cell r="C448" t="str">
            <v>other</v>
          </cell>
          <cell r="D448">
            <v>0</v>
          </cell>
          <cell r="F448">
            <v>40896</v>
          </cell>
          <cell r="G448">
            <v>40896</v>
          </cell>
        </row>
        <row r="449">
          <cell r="A449" t="str">
            <v>11/01818/S106/6</v>
          </cell>
          <cell r="B449" t="str">
            <v>11/01818/S106</v>
          </cell>
          <cell r="C449" t="str">
            <v>other</v>
          </cell>
          <cell r="D449">
            <v>0</v>
          </cell>
          <cell r="F449">
            <v>40896</v>
          </cell>
          <cell r="G449">
            <v>40896</v>
          </cell>
        </row>
        <row r="450">
          <cell r="A450" t="str">
            <v>11/01818/S106/5</v>
          </cell>
          <cell r="B450" t="str">
            <v>11/01818/S106</v>
          </cell>
          <cell r="C450" t="str">
            <v>other</v>
          </cell>
          <cell r="D450">
            <v>10500</v>
          </cell>
          <cell r="F450">
            <v>40896</v>
          </cell>
          <cell r="G450">
            <v>40896</v>
          </cell>
        </row>
        <row r="451">
          <cell r="A451" t="str">
            <v>11/01818/S106/4</v>
          </cell>
          <cell r="B451" t="str">
            <v>11/01818/S106</v>
          </cell>
          <cell r="C451" t="str">
            <v>other</v>
          </cell>
          <cell r="D451">
            <v>10500</v>
          </cell>
          <cell r="F451">
            <v>40896</v>
          </cell>
          <cell r="G451">
            <v>40896</v>
          </cell>
        </row>
        <row r="452">
          <cell r="A452" t="str">
            <v>11/01818/S106/3</v>
          </cell>
          <cell r="B452" t="str">
            <v>11/01818/S106</v>
          </cell>
          <cell r="C452" t="str">
            <v>highways</v>
          </cell>
          <cell r="D452">
            <v>125000</v>
          </cell>
          <cell r="F452">
            <v>40896</v>
          </cell>
          <cell r="G452">
            <v>40896</v>
          </cell>
        </row>
        <row r="453">
          <cell r="A453" t="str">
            <v>11/01818/S106/2</v>
          </cell>
          <cell r="B453" t="str">
            <v>11/01818/S106</v>
          </cell>
          <cell r="C453" t="str">
            <v>highways</v>
          </cell>
          <cell r="D453">
            <v>0</v>
          </cell>
          <cell r="F453">
            <v>40896</v>
          </cell>
          <cell r="G453">
            <v>40896</v>
          </cell>
        </row>
        <row r="454">
          <cell r="A454" t="str">
            <v>11/01818/S106/1</v>
          </cell>
          <cell r="B454" t="str">
            <v>11/01818/S106</v>
          </cell>
          <cell r="C454" t="str">
            <v>green-infrastructure</v>
          </cell>
          <cell r="D454">
            <v>0</v>
          </cell>
          <cell r="F454">
            <v>40896</v>
          </cell>
          <cell r="G454">
            <v>40896</v>
          </cell>
        </row>
        <row r="455">
          <cell r="A455" t="str">
            <v>12/00415/S106/2</v>
          </cell>
          <cell r="B455" t="str">
            <v>12/00415/S106</v>
          </cell>
          <cell r="C455" t="str">
            <v>open-space-and-leisure</v>
          </cell>
          <cell r="D455">
            <v>7469</v>
          </cell>
          <cell r="F455">
            <v>41345</v>
          </cell>
          <cell r="G455">
            <v>41345</v>
          </cell>
        </row>
        <row r="456">
          <cell r="A456" t="str">
            <v>12/00415/S106/1</v>
          </cell>
          <cell r="B456" t="str">
            <v>12/00415/S106</v>
          </cell>
          <cell r="C456" t="str">
            <v>open-space-and-leisure</v>
          </cell>
          <cell r="D456">
            <v>5038</v>
          </cell>
          <cell r="F456">
            <v>41345</v>
          </cell>
          <cell r="G456">
            <v>41345</v>
          </cell>
        </row>
        <row r="457">
          <cell r="A457" t="str">
            <v>12/00598/S106/3</v>
          </cell>
          <cell r="B457" t="str">
            <v>12/00598/S106</v>
          </cell>
          <cell r="C457" t="str">
            <v>highways</v>
          </cell>
          <cell r="D457">
            <v>5000</v>
          </cell>
          <cell r="F457">
            <v>41088</v>
          </cell>
          <cell r="G457">
            <v>41088</v>
          </cell>
        </row>
        <row r="458">
          <cell r="A458" t="str">
            <v>12/00598/S106/2</v>
          </cell>
          <cell r="B458" t="str">
            <v>12/00598/S106</v>
          </cell>
          <cell r="C458" t="str">
            <v>transport-and-travel</v>
          </cell>
          <cell r="D458">
            <v>600</v>
          </cell>
          <cell r="F458">
            <v>41088</v>
          </cell>
          <cell r="G458">
            <v>41088</v>
          </cell>
        </row>
        <row r="459">
          <cell r="A459" t="str">
            <v>12/00598/S106/1</v>
          </cell>
          <cell r="B459" t="str">
            <v>12/00598/S106</v>
          </cell>
          <cell r="C459" t="str">
            <v>green-infrastructure</v>
          </cell>
          <cell r="D459">
            <v>0</v>
          </cell>
          <cell r="F459">
            <v>41088</v>
          </cell>
          <cell r="G459">
            <v>41088</v>
          </cell>
        </row>
        <row r="460">
          <cell r="A460" t="str">
            <v>12/01234/S106/4</v>
          </cell>
          <cell r="B460" t="str">
            <v>12/01234/S106</v>
          </cell>
          <cell r="C460" t="str">
            <v>open-space-and-leisure</v>
          </cell>
          <cell r="D460">
            <v>7504</v>
          </cell>
          <cell r="F460">
            <v>41169</v>
          </cell>
          <cell r="G460">
            <v>41169</v>
          </cell>
        </row>
        <row r="461">
          <cell r="A461" t="str">
            <v>12/01234/S106/3</v>
          </cell>
          <cell r="B461" t="str">
            <v>12/01234/S106</v>
          </cell>
          <cell r="C461" t="str">
            <v>open-space-and-leisure</v>
          </cell>
          <cell r="D461">
            <v>9506</v>
          </cell>
          <cell r="F461">
            <v>41169</v>
          </cell>
          <cell r="G461">
            <v>41169</v>
          </cell>
        </row>
        <row r="462">
          <cell r="A462" t="str">
            <v>12/01234/S106/2</v>
          </cell>
          <cell r="B462" t="str">
            <v>12/01234/S106</v>
          </cell>
          <cell r="C462" t="str">
            <v>health</v>
          </cell>
          <cell r="D462">
            <v>6776</v>
          </cell>
          <cell r="F462">
            <v>41169</v>
          </cell>
          <cell r="G462">
            <v>41169</v>
          </cell>
        </row>
        <row r="463">
          <cell r="A463" t="str">
            <v>12/01234/S106/1</v>
          </cell>
          <cell r="B463" t="str">
            <v>12/01234/S106</v>
          </cell>
          <cell r="C463" t="str">
            <v>highways</v>
          </cell>
          <cell r="D463">
            <v>10000</v>
          </cell>
          <cell r="F463">
            <v>41169</v>
          </cell>
          <cell r="G463">
            <v>41169</v>
          </cell>
        </row>
        <row r="464">
          <cell r="A464" t="str">
            <v>12/01514/S106/2</v>
          </cell>
          <cell r="B464" t="str">
            <v>12/01514/S106</v>
          </cell>
          <cell r="C464" t="str">
            <v>highways</v>
          </cell>
          <cell r="D464">
            <v>24700</v>
          </cell>
          <cell r="F464">
            <v>41281</v>
          </cell>
          <cell r="G464">
            <v>41281</v>
          </cell>
        </row>
        <row r="465">
          <cell r="A465" t="str">
            <v>12/01514/S106/1</v>
          </cell>
          <cell r="B465" t="str">
            <v>12/01514/S106</v>
          </cell>
          <cell r="C465" t="str">
            <v>economic-development</v>
          </cell>
          <cell r="D465">
            <v>4785</v>
          </cell>
          <cell r="F465">
            <v>41281</v>
          </cell>
          <cell r="G465">
            <v>41281</v>
          </cell>
        </row>
        <row r="466">
          <cell r="A466" t="str">
            <v>12/01957/S106/1</v>
          </cell>
          <cell r="B466" t="str">
            <v>12/01957/S106</v>
          </cell>
          <cell r="C466" t="str">
            <v>green-infrastructure</v>
          </cell>
          <cell r="D466">
            <v>6412</v>
          </cell>
          <cell r="F466">
            <v>41331</v>
          </cell>
          <cell r="G466">
            <v>41331</v>
          </cell>
        </row>
        <row r="467">
          <cell r="A467" t="str">
            <v>13/00572/S106/1</v>
          </cell>
          <cell r="B467" t="str">
            <v>13/00572/S106</v>
          </cell>
          <cell r="C467" t="str">
            <v>highways</v>
          </cell>
          <cell r="D467">
            <v>10000</v>
          </cell>
          <cell r="F467">
            <v>41361</v>
          </cell>
          <cell r="G467">
            <v>41361</v>
          </cell>
        </row>
        <row r="468">
          <cell r="A468" t="str">
            <v>13/01064/S106/1</v>
          </cell>
          <cell r="B468" t="str">
            <v>13/01064/S106</v>
          </cell>
          <cell r="C468" t="str">
            <v>open-space-and-leisure</v>
          </cell>
          <cell r="D468">
            <v>4763</v>
          </cell>
          <cell r="F468">
            <v>41467</v>
          </cell>
          <cell r="G468">
            <v>41467</v>
          </cell>
        </row>
        <row r="469">
          <cell r="A469" t="str">
            <v>13/00852/S106/2</v>
          </cell>
          <cell r="B469" t="str">
            <v>13/00852/S106</v>
          </cell>
          <cell r="C469" t="str">
            <v>open-space-and-leisure</v>
          </cell>
          <cell r="D469">
            <v>108702</v>
          </cell>
          <cell r="F469">
            <v>38554</v>
          </cell>
          <cell r="G469">
            <v>38554</v>
          </cell>
        </row>
        <row r="470">
          <cell r="A470" t="str">
            <v>13/00852/S106/1</v>
          </cell>
          <cell r="B470" t="str">
            <v>13/00852/S106</v>
          </cell>
          <cell r="C470" t="str">
            <v>green-infrastructure</v>
          </cell>
          <cell r="D470">
            <v>14740</v>
          </cell>
          <cell r="F470">
            <v>38554</v>
          </cell>
          <cell r="G470">
            <v>38554</v>
          </cell>
        </row>
        <row r="471">
          <cell r="A471" t="str">
            <v>04/04258/S106/2</v>
          </cell>
          <cell r="B471" t="str">
            <v>04/04258/S106</v>
          </cell>
          <cell r="C471" t="str">
            <v>education</v>
          </cell>
          <cell r="D471">
            <v>295207</v>
          </cell>
          <cell r="F471">
            <v>38554</v>
          </cell>
          <cell r="G471">
            <v>38554</v>
          </cell>
        </row>
        <row r="472">
          <cell r="A472" t="str">
            <v>04/04258/S106/1</v>
          </cell>
          <cell r="B472" t="str">
            <v>04/04258/S106</v>
          </cell>
          <cell r="C472" t="str">
            <v>highways</v>
          </cell>
          <cell r="D472">
            <v>150000</v>
          </cell>
          <cell r="F472">
            <v>38554</v>
          </cell>
          <cell r="G472">
            <v>38554</v>
          </cell>
        </row>
        <row r="473">
          <cell r="A473" t="str">
            <v>04/03320/S106/2</v>
          </cell>
          <cell r="B473" t="str">
            <v>04/03320/S106</v>
          </cell>
          <cell r="C473" t="str">
            <v>other</v>
          </cell>
          <cell r="D473">
            <v>30000</v>
          </cell>
          <cell r="F473">
            <v>38383</v>
          </cell>
          <cell r="G473">
            <v>38383</v>
          </cell>
        </row>
        <row r="474">
          <cell r="A474" t="str">
            <v>04/03320/S106/1</v>
          </cell>
          <cell r="B474" t="str">
            <v>04/03320/S106</v>
          </cell>
          <cell r="C474" t="str">
            <v>other</v>
          </cell>
          <cell r="D474">
            <v>39840</v>
          </cell>
          <cell r="F474">
            <v>38383</v>
          </cell>
          <cell r="G474">
            <v>38383</v>
          </cell>
        </row>
        <row r="475">
          <cell r="A475" t="str">
            <v>04/04273/S106/2</v>
          </cell>
          <cell r="B475" t="str">
            <v>04/04273/S106</v>
          </cell>
          <cell r="C475" t="str">
            <v>open-space-and-leisure</v>
          </cell>
          <cell r="D475">
            <v>54774</v>
          </cell>
          <cell r="F475">
            <v>38166</v>
          </cell>
          <cell r="G475">
            <v>38166</v>
          </cell>
        </row>
        <row r="476">
          <cell r="A476" t="str">
            <v>04/04273/S106/1</v>
          </cell>
          <cell r="B476" t="str">
            <v>04/04273/S106</v>
          </cell>
          <cell r="C476" t="str">
            <v>open-space-and-leisure</v>
          </cell>
          <cell r="D476">
            <v>54416</v>
          </cell>
          <cell r="F476">
            <v>38166</v>
          </cell>
          <cell r="G476">
            <v>38166</v>
          </cell>
        </row>
        <row r="477">
          <cell r="A477" t="str">
            <v>03/03737/S106/7</v>
          </cell>
          <cell r="B477" t="str">
            <v>03/03737/S106</v>
          </cell>
          <cell r="C477" t="str">
            <v>education</v>
          </cell>
          <cell r="D477">
            <v>250000</v>
          </cell>
          <cell r="F477">
            <v>38048</v>
          </cell>
          <cell r="G477">
            <v>38048</v>
          </cell>
        </row>
        <row r="478">
          <cell r="A478" t="str">
            <v>03/03737/S106/6</v>
          </cell>
          <cell r="B478" t="str">
            <v>03/03737/S106</v>
          </cell>
          <cell r="C478" t="str">
            <v>green-infrastructure</v>
          </cell>
          <cell r="D478">
            <v>232000</v>
          </cell>
          <cell r="F478">
            <v>38048</v>
          </cell>
          <cell r="G478">
            <v>38048</v>
          </cell>
        </row>
        <row r="479">
          <cell r="A479" t="str">
            <v>03/03737/S106/5</v>
          </cell>
          <cell r="B479" t="str">
            <v>03/03737/S106</v>
          </cell>
          <cell r="C479" t="str">
            <v>highways</v>
          </cell>
          <cell r="D479">
            <v>120000</v>
          </cell>
          <cell r="F479">
            <v>38048</v>
          </cell>
          <cell r="G479">
            <v>38048</v>
          </cell>
        </row>
        <row r="480">
          <cell r="A480" t="str">
            <v>03/03737/S106/4</v>
          </cell>
          <cell r="B480" t="str">
            <v>03/03737/S106</v>
          </cell>
          <cell r="C480" t="str">
            <v>education</v>
          </cell>
          <cell r="D480">
            <v>100000</v>
          </cell>
          <cell r="F480">
            <v>38048</v>
          </cell>
          <cell r="G480">
            <v>38048</v>
          </cell>
        </row>
        <row r="481">
          <cell r="A481" t="str">
            <v>03/03737/S106/3</v>
          </cell>
          <cell r="B481" t="str">
            <v>03/03737/S106</v>
          </cell>
          <cell r="C481" t="str">
            <v>other</v>
          </cell>
          <cell r="D481">
            <v>6414</v>
          </cell>
          <cell r="F481">
            <v>38048</v>
          </cell>
          <cell r="G481">
            <v>38048</v>
          </cell>
          <cell r="H481">
            <v>38166</v>
          </cell>
        </row>
        <row r="482">
          <cell r="A482" t="str">
            <v>03/03737/S106/2</v>
          </cell>
          <cell r="B482" t="str">
            <v>03/03737/S106</v>
          </cell>
          <cell r="C482" t="str">
            <v>open-space-and-leisure</v>
          </cell>
          <cell r="D482">
            <v>48330</v>
          </cell>
          <cell r="F482">
            <v>38048</v>
          </cell>
          <cell r="G482">
            <v>38048</v>
          </cell>
          <cell r="H482">
            <v>38166</v>
          </cell>
        </row>
        <row r="483">
          <cell r="A483" t="str">
            <v>03/03737/S106/1</v>
          </cell>
          <cell r="B483" t="str">
            <v>03/03737/S106</v>
          </cell>
          <cell r="C483" t="str">
            <v>open-space-and-leisure</v>
          </cell>
          <cell r="D483">
            <v>48330</v>
          </cell>
          <cell r="F483">
            <v>38048</v>
          </cell>
          <cell r="G483">
            <v>38048</v>
          </cell>
          <cell r="H483">
            <v>38166</v>
          </cell>
        </row>
        <row r="484">
          <cell r="A484" t="str">
            <v>19/00425/FUL/0001</v>
          </cell>
          <cell r="B484" t="str">
            <v>19/00425/FUL</v>
          </cell>
          <cell r="C484" t="str">
            <v>CIL</v>
          </cell>
          <cell r="D484">
            <v>1823.8</v>
          </cell>
          <cell r="F484">
            <v>44176</v>
          </cell>
          <cell r="G484">
            <v>43812</v>
          </cell>
        </row>
        <row r="485">
          <cell r="A485" t="str">
            <v>18/01458/FUL/0001</v>
          </cell>
          <cell r="B485" t="str">
            <v>18/01458/FUL</v>
          </cell>
          <cell r="C485" t="str">
            <v>CIL</v>
          </cell>
          <cell r="D485">
            <v>18420</v>
          </cell>
          <cell r="F485">
            <v>44176</v>
          </cell>
          <cell r="G485">
            <v>43788</v>
          </cell>
        </row>
        <row r="486">
          <cell r="A486" t="str">
            <v>19/01122/FULH/0001</v>
          </cell>
          <cell r="B486" t="str">
            <v>19/01122/FULH</v>
          </cell>
          <cell r="C486" t="str">
            <v>CIL</v>
          </cell>
          <cell r="D486">
            <v>2424</v>
          </cell>
          <cell r="F486">
            <v>44176</v>
          </cell>
          <cell r="G486">
            <v>43819</v>
          </cell>
        </row>
        <row r="487">
          <cell r="A487" t="str">
            <v>19/00148/FUL/0001</v>
          </cell>
          <cell r="B487" t="str">
            <v>19/00148/FUL</v>
          </cell>
          <cell r="C487" t="str">
            <v>CIL</v>
          </cell>
          <cell r="D487">
            <v>1501</v>
          </cell>
          <cell r="F487">
            <v>44176</v>
          </cell>
          <cell r="G487">
            <v>43836</v>
          </cell>
        </row>
        <row r="488">
          <cell r="A488" t="str">
            <v>19/00695/FUL/0001</v>
          </cell>
          <cell r="B488" t="str">
            <v>19/00695/FUL</v>
          </cell>
          <cell r="C488" t="str">
            <v>CIL</v>
          </cell>
          <cell r="D488">
            <v>9331.2000000000007</v>
          </cell>
          <cell r="F488">
            <v>44552</v>
          </cell>
          <cell r="G488">
            <v>44196</v>
          </cell>
        </row>
        <row r="489">
          <cell r="A489" t="str">
            <v>19/01280/FUL/0001</v>
          </cell>
          <cell r="B489" t="str">
            <v>19/01280/FUL</v>
          </cell>
          <cell r="C489" t="str">
            <v>CIL</v>
          </cell>
          <cell r="D489">
            <v>149765.6</v>
          </cell>
          <cell r="F489">
            <v>44552</v>
          </cell>
          <cell r="G489">
            <v>44083</v>
          </cell>
        </row>
        <row r="490">
          <cell r="A490" t="str">
            <v>20/00681/FUL/0001</v>
          </cell>
          <cell r="B490" t="str">
            <v>20/00681/FUL</v>
          </cell>
          <cell r="C490" t="str">
            <v>CIL</v>
          </cell>
          <cell r="D490">
            <v>1588.11</v>
          </cell>
          <cell r="F490">
            <v>44552</v>
          </cell>
          <cell r="G490">
            <v>44270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eloper-agreement"/>
    </sheetNames>
    <sheetDataSet>
      <sheetData sheetId="0">
        <row r="1">
          <cell r="A1" t="str">
            <v>developer-agreement</v>
          </cell>
          <cell r="B1" t="str">
            <v>organisation</v>
          </cell>
          <cell r="C1" t="str">
            <v>entry-date</v>
          </cell>
          <cell r="D1" t="str">
            <v>start-date</v>
          </cell>
          <cell r="E1" t="str">
            <v>end-date</v>
          </cell>
          <cell r="F1" t="str">
            <v>planning-application</v>
          </cell>
          <cell r="G1" t="str">
            <v>document-url</v>
          </cell>
          <cell r="H1" t="str">
            <v>developer-agreement-type</v>
          </cell>
        </row>
        <row r="2">
          <cell r="A2" t="str">
            <v>00/02134/S106</v>
          </cell>
          <cell r="B2" t="str">
            <v>local-authority-eng:NTY</v>
          </cell>
          <cell r="C2">
            <v>36937</v>
          </cell>
          <cell r="D2">
            <v>36937</v>
          </cell>
          <cell r="F2" t="str">
            <v>00/01360/FUL</v>
          </cell>
        </row>
        <row r="3">
          <cell r="A3" t="str">
            <v>02/03264/S106</v>
          </cell>
          <cell r="B3" t="str">
            <v>local-authority-eng:NTY</v>
          </cell>
          <cell r="C3">
            <v>37704</v>
          </cell>
          <cell r="D3">
            <v>37704</v>
          </cell>
          <cell r="F3" t="str">
            <v>02/00566/FUL</v>
          </cell>
        </row>
        <row r="4">
          <cell r="A4" t="str">
            <v>03/03737/S106</v>
          </cell>
          <cell r="B4" t="str">
            <v>local-authority-eng:NTY</v>
          </cell>
          <cell r="C4">
            <v>38048</v>
          </cell>
          <cell r="D4">
            <v>38048</v>
          </cell>
          <cell r="F4" t="str">
            <v>03/03585/FUL</v>
          </cell>
          <cell r="G4" t="str">
            <v>s106 not online</v>
          </cell>
          <cell r="H4" t="str">
            <v>section-106</v>
          </cell>
        </row>
        <row r="5">
          <cell r="A5" t="str">
            <v>03/02991/S106</v>
          </cell>
          <cell r="B5" t="str">
            <v>local-authority-eng:NTY</v>
          </cell>
          <cell r="C5">
            <v>38111</v>
          </cell>
          <cell r="D5">
            <v>38111</v>
          </cell>
          <cell r="F5" t="str">
            <v>03/01832/FUL</v>
          </cell>
          <cell r="G5" t="str">
            <v>https://idoxpublicaccess.northtyneside.gov.uk/online-applications/applicationDetails.do?activeTab=documents&amp;keyVal=0301832FUL</v>
          </cell>
          <cell r="H5" t="str">
            <v>section-106</v>
          </cell>
        </row>
        <row r="6">
          <cell r="A6" t="str">
            <v>04/04273/S106</v>
          </cell>
          <cell r="B6" t="str">
            <v>local-authority-eng:NTY</v>
          </cell>
          <cell r="C6">
            <v>38166</v>
          </cell>
          <cell r="D6">
            <v>38166</v>
          </cell>
          <cell r="F6" t="str">
            <v>04/01170/FUL</v>
          </cell>
          <cell r="G6" t="str">
            <v>s106 not online</v>
          </cell>
          <cell r="H6" t="str">
            <v>section-106</v>
          </cell>
        </row>
        <row r="7">
          <cell r="A7" t="str">
            <v>04/03320/S106</v>
          </cell>
          <cell r="B7" t="str">
            <v>local-authority-eng:NTY</v>
          </cell>
          <cell r="C7">
            <v>38383</v>
          </cell>
          <cell r="D7">
            <v>38383</v>
          </cell>
          <cell r="F7" t="str">
            <v>04/00183/FUL</v>
          </cell>
        </row>
        <row r="8">
          <cell r="A8" t="str">
            <v>13/00852/S106</v>
          </cell>
          <cell r="B8" t="str">
            <v>local-authority-eng:NTY</v>
          </cell>
          <cell r="C8">
            <v>38554</v>
          </cell>
          <cell r="D8">
            <v>38554</v>
          </cell>
          <cell r="F8" t="str">
            <v>13/00342/FUL</v>
          </cell>
        </row>
        <row r="9">
          <cell r="A9" t="str">
            <v>04/04258/S106</v>
          </cell>
          <cell r="B9" t="str">
            <v>local-authority-eng:NTY</v>
          </cell>
          <cell r="C9">
            <v>38554</v>
          </cell>
          <cell r="D9">
            <v>38554</v>
          </cell>
          <cell r="F9" t="str">
            <v>04/03816/REM</v>
          </cell>
        </row>
        <row r="10">
          <cell r="A10" t="str">
            <v>06/01520/S106</v>
          </cell>
          <cell r="B10" t="str">
            <v>local-authority-eng:NTY</v>
          </cell>
          <cell r="C10">
            <v>38805</v>
          </cell>
          <cell r="D10">
            <v>38805</v>
          </cell>
          <cell r="F10" t="str">
            <v>05/03255/FUL</v>
          </cell>
        </row>
        <row r="11">
          <cell r="A11" t="str">
            <v>06/00246/S106</v>
          </cell>
          <cell r="B11" t="str">
            <v>local-authority-eng:NTY</v>
          </cell>
          <cell r="C11">
            <v>38898</v>
          </cell>
          <cell r="D11">
            <v>38898</v>
          </cell>
          <cell r="F11" t="str">
            <v>05/03958/OUT</v>
          </cell>
          <cell r="G11" t="str">
            <v>s106 not online</v>
          </cell>
          <cell r="H11" t="str">
            <v>section-106</v>
          </cell>
        </row>
        <row r="12">
          <cell r="A12" t="str">
            <v>07/03648/S106</v>
          </cell>
          <cell r="B12" t="str">
            <v>local-authority-eng:NTY</v>
          </cell>
          <cell r="C12">
            <v>39401</v>
          </cell>
          <cell r="D12">
            <v>39401</v>
          </cell>
          <cell r="F12" t="str">
            <v>07/00780/FUL</v>
          </cell>
          <cell r="G12" t="str">
            <v xml:space="preserve">https://idoxpublicaccess.northtyneside.gov.uk/online-applications/applicationDetails.do?activeTab=documents&amp;keyVal=JEIZL5BH4E000 </v>
          </cell>
          <cell r="H12" t="str">
            <v>section-106</v>
          </cell>
        </row>
        <row r="13">
          <cell r="A13" t="str">
            <v>08/00818/S106</v>
          </cell>
          <cell r="B13" t="str">
            <v>local-authority-eng:NTY</v>
          </cell>
          <cell r="C13">
            <v>39645</v>
          </cell>
          <cell r="D13">
            <v>39645</v>
          </cell>
          <cell r="F13" t="str">
            <v>07/03042/FUL</v>
          </cell>
          <cell r="G13" t="str">
            <v xml:space="preserve">https://idoxpublicaccess.northtyneside.gov.uk/online-applications/applicationDetails.do?activeTab=documents&amp;keyVal=JP0SNYBH0F600 </v>
          </cell>
          <cell r="H13" t="str">
            <v>section-106</v>
          </cell>
        </row>
        <row r="14">
          <cell r="A14" t="str">
            <v>09/01790/S106</v>
          </cell>
          <cell r="B14" t="str">
            <v>local-authority-eng:NTY</v>
          </cell>
          <cell r="C14">
            <v>39997</v>
          </cell>
          <cell r="D14">
            <v>39997</v>
          </cell>
          <cell r="F14" t="str">
            <v>09/00480/FUL</v>
          </cell>
        </row>
        <row r="15">
          <cell r="A15" t="str">
            <v>09/01675/S106</v>
          </cell>
          <cell r="B15" t="str">
            <v>local-authority-eng:NTY</v>
          </cell>
          <cell r="C15">
            <v>40093</v>
          </cell>
          <cell r="D15">
            <v>40093</v>
          </cell>
          <cell r="F15" t="str">
            <v>09/01204/FUL</v>
          </cell>
        </row>
        <row r="16">
          <cell r="A16" t="str">
            <v>10/00793/S106</v>
          </cell>
          <cell r="B16" t="str">
            <v>local-authority-eng:NTY</v>
          </cell>
          <cell r="C16">
            <v>40263</v>
          </cell>
          <cell r="D16">
            <v>40263</v>
          </cell>
          <cell r="F16" t="str">
            <v>09/03195/FUL</v>
          </cell>
          <cell r="G16" t="str">
            <v xml:space="preserve">https://idoxpublicaccess.northtyneside.gov.uk/online-applications/applicationDetails.do?activeTab=documents&amp;keyVal=KU2HY8BH09700 </v>
          </cell>
          <cell r="H16" t="str">
            <v>section-106</v>
          </cell>
        </row>
        <row r="17">
          <cell r="A17" t="str">
            <v>11/01105/S106</v>
          </cell>
          <cell r="B17" t="str">
            <v>local-authority-eng:NTY</v>
          </cell>
          <cell r="C17">
            <v>40408</v>
          </cell>
          <cell r="D17">
            <v>40408</v>
          </cell>
          <cell r="F17" t="str">
            <v>10/01033/FUL</v>
          </cell>
          <cell r="G17" t="str">
            <v xml:space="preserve">https://idoxpublicaccess.northtyneside.gov.uk/online-applications/applicationDetails.do?activeTab=documents&amp;keyVal=L1HWW2BHDX000 </v>
          </cell>
          <cell r="H17" t="str">
            <v>section-106</v>
          </cell>
        </row>
        <row r="18">
          <cell r="A18" t="str">
            <v>10/02253/S106</v>
          </cell>
          <cell r="B18" t="str">
            <v>local-authority-eng:NTY</v>
          </cell>
          <cell r="C18">
            <v>40410</v>
          </cell>
          <cell r="D18">
            <v>40410</v>
          </cell>
          <cell r="F18" t="str">
            <v>10/01274/FUL</v>
          </cell>
          <cell r="G18" t="str">
            <v xml:space="preserve">https://idoxpublicaccess.northtyneside.gov.uk/online-applications/applicationDetails.do?activeTab=documents&amp;keyVal=L2RWI6BHDX000 </v>
          </cell>
          <cell r="H18" t="str">
            <v>section-106</v>
          </cell>
        </row>
        <row r="19">
          <cell r="A19" t="str">
            <v>11/00170/S106</v>
          </cell>
          <cell r="B19" t="str">
            <v>local-authority-eng:NTY</v>
          </cell>
          <cell r="C19">
            <v>40567</v>
          </cell>
          <cell r="D19">
            <v>40567</v>
          </cell>
          <cell r="F19" t="str">
            <v>10/01326/FUL</v>
          </cell>
        </row>
        <row r="20">
          <cell r="A20" t="str">
            <v>13/00293/S106</v>
          </cell>
          <cell r="B20" t="str">
            <v>local-authority-eng:NTY</v>
          </cell>
          <cell r="C20">
            <v>40590</v>
          </cell>
          <cell r="D20">
            <v>40590</v>
          </cell>
          <cell r="F20" t="str">
            <v>09/02537/FUL</v>
          </cell>
          <cell r="G20" t="str">
            <v xml:space="preserve">https://idoxpublicaccess.northtyneside.gov.uk/online-applications/applicationDetails.do?activeTab=documents&amp;keyVal=MEYP6RBH09700 </v>
          </cell>
          <cell r="H20" t="str">
            <v>section-106</v>
          </cell>
        </row>
        <row r="21">
          <cell r="A21" t="str">
            <v>11/01755/S106</v>
          </cell>
          <cell r="B21" t="str">
            <v>local-authority-eng:NTY</v>
          </cell>
          <cell r="C21">
            <v>40592</v>
          </cell>
          <cell r="D21">
            <v>40592</v>
          </cell>
          <cell r="F21" t="str">
            <v>10/02655/FUL</v>
          </cell>
          <cell r="G21" t="str">
            <v xml:space="preserve">https://idoxpublicaccess.northtyneside.gov.uk/online-applications/applicationDetails.do?activeTab=documents&amp;keyVal=L9V4LEBH09700 </v>
          </cell>
          <cell r="H21" t="str">
            <v>section-106</v>
          </cell>
        </row>
        <row r="22">
          <cell r="A22" t="str">
            <v>11/00390/S106</v>
          </cell>
          <cell r="B22" t="str">
            <v>local-authority-eng:NTY</v>
          </cell>
          <cell r="C22">
            <v>40647</v>
          </cell>
          <cell r="D22">
            <v>40647</v>
          </cell>
          <cell r="F22" t="str">
            <v>10/03104/FUL</v>
          </cell>
        </row>
        <row r="23">
          <cell r="A23" t="str">
            <v>11/00958/S106</v>
          </cell>
          <cell r="B23" t="str">
            <v>local-authority-eng:NTY</v>
          </cell>
          <cell r="C23">
            <v>40669</v>
          </cell>
          <cell r="D23">
            <v>40669</v>
          </cell>
          <cell r="F23" t="str">
            <v>09/02089/FUL</v>
          </cell>
          <cell r="G23" t="str">
            <v>https://idoxpublicaccess.northtyneside.gov.uk/online-applications/applicationDetails.do?activeTab=documents&amp;keyVal=KO5TF0BH0FA00</v>
          </cell>
          <cell r="H23" t="str">
            <v>section-106</v>
          </cell>
        </row>
        <row r="24">
          <cell r="A24" t="str">
            <v>11/01188/S106</v>
          </cell>
          <cell r="B24" t="str">
            <v>local-authority-eng:NTY</v>
          </cell>
          <cell r="C24">
            <v>40729</v>
          </cell>
          <cell r="D24">
            <v>40729</v>
          </cell>
          <cell r="F24" t="str">
            <v>11/00748/FUL</v>
          </cell>
        </row>
        <row r="25">
          <cell r="A25" t="str">
            <v>11/01756/S106</v>
          </cell>
          <cell r="B25" t="str">
            <v>local-authority-eng:NTY</v>
          </cell>
          <cell r="C25">
            <v>40773</v>
          </cell>
          <cell r="D25">
            <v>40773</v>
          </cell>
          <cell r="F25" t="str">
            <v>11/00735/FUL</v>
          </cell>
        </row>
        <row r="26">
          <cell r="A26" t="str">
            <v>11/01942/S106</v>
          </cell>
          <cell r="B26" t="str">
            <v>local-authority-eng:NTY</v>
          </cell>
          <cell r="C26">
            <v>40805</v>
          </cell>
          <cell r="D26">
            <v>40805</v>
          </cell>
          <cell r="F26" t="str">
            <v>09/01841/FUL</v>
          </cell>
          <cell r="G26" t="str">
            <v xml:space="preserve">https://idoxpublicaccess.northtyneside.gov.uk/online-applications/applicationDetails.do?activeTab=documents&amp;keyVal=KNN258BH06V00 </v>
          </cell>
          <cell r="H26" t="str">
            <v>section-106</v>
          </cell>
        </row>
        <row r="27">
          <cell r="A27" t="str">
            <v>11/01967/S106</v>
          </cell>
          <cell r="B27" t="str">
            <v>local-authority-eng:NTY</v>
          </cell>
          <cell r="C27">
            <v>40878</v>
          </cell>
          <cell r="D27">
            <v>40878</v>
          </cell>
          <cell r="F27" t="str">
            <v>11/01346/FUL</v>
          </cell>
          <cell r="G27" t="str">
            <v xml:space="preserve">https://idoxpublicaccess.northtyneside.gov.uk/online-applications/applicationDetails.do?activeTab=documents&amp;keyVal=LNNK1SBH08700 </v>
          </cell>
          <cell r="H27" t="str">
            <v>section-106</v>
          </cell>
        </row>
        <row r="28">
          <cell r="A28" t="str">
            <v>12/01233/S106</v>
          </cell>
          <cell r="B28" t="str">
            <v>local-authority-eng:NTY</v>
          </cell>
          <cell r="C28">
            <v>40883</v>
          </cell>
          <cell r="D28">
            <v>40883</v>
          </cell>
          <cell r="F28" t="str">
            <v>11/00226/OUT</v>
          </cell>
          <cell r="G28" t="str">
            <v xml:space="preserve">https://idoxpublicaccess.northtyneside.gov.uk/online-applications/applicationDetails.do?activeTab=documents&amp;keyVal=LFOY68BHDX000 </v>
          </cell>
          <cell r="H28" t="str">
            <v>section-106</v>
          </cell>
        </row>
        <row r="29">
          <cell r="A29" t="str">
            <v>11/01867/S106</v>
          </cell>
          <cell r="B29" t="str">
            <v>local-authority-eng:NTY</v>
          </cell>
          <cell r="C29">
            <v>40896</v>
          </cell>
          <cell r="D29">
            <v>40896</v>
          </cell>
          <cell r="F29" t="str">
            <v>11/01345/FUL</v>
          </cell>
          <cell r="G29" t="str">
            <v xml:space="preserve">https://idoxpublicaccess.northtyneside.gov.uk/online-applications/applicationDetails.do?activeTab=documents&amp;keyVal=LNSUFEBH09700 </v>
          </cell>
          <cell r="H29" t="str">
            <v>section-106</v>
          </cell>
        </row>
        <row r="30">
          <cell r="A30" t="str">
            <v>11/01818/S106</v>
          </cell>
          <cell r="B30" t="str">
            <v>local-authority-eng:NTY</v>
          </cell>
          <cell r="C30">
            <v>40896</v>
          </cell>
          <cell r="D30">
            <v>40896</v>
          </cell>
          <cell r="F30" t="str">
            <v>11/01957/FUL</v>
          </cell>
        </row>
        <row r="31">
          <cell r="A31" t="str">
            <v>15/00642/S106</v>
          </cell>
          <cell r="B31" t="str">
            <v>local-authority-eng:NTY</v>
          </cell>
          <cell r="C31">
            <v>40980</v>
          </cell>
          <cell r="D31">
            <v>40980</v>
          </cell>
          <cell r="F31" t="str">
            <v>11/01307/OUT</v>
          </cell>
          <cell r="G31" t="str">
            <v xml:space="preserve">https://idoxpublicaccess.northtyneside.gov.uk/online-applications/applicationDetails.do?activeTab=documents&amp;keyVal=LNAY5PBHDX000 </v>
          </cell>
          <cell r="H31" t="str">
            <v>section-106</v>
          </cell>
        </row>
        <row r="32">
          <cell r="A32" t="str">
            <v>12/00598/S106</v>
          </cell>
          <cell r="B32" t="str">
            <v>local-authority-eng:NTY</v>
          </cell>
          <cell r="C32">
            <v>41088</v>
          </cell>
          <cell r="D32">
            <v>41088</v>
          </cell>
          <cell r="F32" t="str">
            <v>11/01834/FUL</v>
          </cell>
          <cell r="G32" t="str">
            <v xml:space="preserve">https://idoxpublicaccess.northtyneside.gov.uk/online-applications/applicationDetails.do?activeTab=documents&amp;keyVal=LQUKHMBHDX000 </v>
          </cell>
          <cell r="H32" t="str">
            <v>section-106</v>
          </cell>
        </row>
        <row r="33">
          <cell r="A33" t="str">
            <v>12/01166/S106</v>
          </cell>
          <cell r="B33" t="str">
            <v>local-authority-eng:NTY</v>
          </cell>
          <cell r="C33">
            <v>41102</v>
          </cell>
          <cell r="D33">
            <v>41102</v>
          </cell>
          <cell r="F33" t="str">
            <v>11/00765/OUT</v>
          </cell>
          <cell r="G33" t="str">
            <v xml:space="preserve">https://idoxpublicaccess.northtyneside.gov.uk/online-applications/applicationDetails.do?activeTab=documents&amp;keyVal=LJ8I38BHDX000 </v>
          </cell>
          <cell r="H33" t="str">
            <v>section-106</v>
          </cell>
        </row>
        <row r="34">
          <cell r="A34" t="str">
            <v>11/02420/S106</v>
          </cell>
          <cell r="B34" t="str">
            <v>local-authority-eng:NTY</v>
          </cell>
          <cell r="C34">
            <v>41137</v>
          </cell>
          <cell r="D34">
            <v>41137</v>
          </cell>
          <cell r="F34" t="str">
            <v>15/01305/REM</v>
          </cell>
          <cell r="G34" t="str">
            <v xml:space="preserve">https://idoxpublicaccess.northtyneside.gov.uk/online-applications/applicationDetails.do?activeTab=documents&amp;keyVal=LSUEX4BH0GZ00 </v>
          </cell>
          <cell r="H34" t="str">
            <v>section-106</v>
          </cell>
        </row>
        <row r="35">
          <cell r="A35" t="str">
            <v>12/01234/S106</v>
          </cell>
          <cell r="B35" t="str">
            <v>local-authority-eng:NTY</v>
          </cell>
          <cell r="C35">
            <v>41169</v>
          </cell>
          <cell r="D35">
            <v>41169</v>
          </cell>
          <cell r="F35" t="str">
            <v>12/00896/FUL</v>
          </cell>
          <cell r="G35" t="str">
            <v xml:space="preserve">https://idoxpublicaccess.northtyneside.gov.uk/online-applications/applicationDetails.do?activeTab=documents&amp;keyVal=M4FB5NBH0GZ00 </v>
          </cell>
          <cell r="H35" t="str">
            <v>section-106</v>
          </cell>
        </row>
        <row r="36">
          <cell r="A36" t="str">
            <v>14/01139/S106</v>
          </cell>
          <cell r="B36" t="str">
            <v>local-authority-eng:NTY</v>
          </cell>
          <cell r="C36">
            <v>41204</v>
          </cell>
          <cell r="D36">
            <v>41204</v>
          </cell>
          <cell r="F36" t="str">
            <v>11/02337/FUL</v>
          </cell>
          <cell r="G36" t="str">
            <v xml:space="preserve">https://idoxpublicaccess.northtyneside.gov.uk/online-applications/applicationDetails.do?activeTab=documents&amp;keyVal=LVF4DIBH09700 </v>
          </cell>
          <cell r="H36" t="str">
            <v>section-106</v>
          </cell>
        </row>
        <row r="37">
          <cell r="A37" t="str">
            <v>12/01514/S106</v>
          </cell>
          <cell r="B37" t="str">
            <v>local-authority-eng:NTY</v>
          </cell>
          <cell r="C37">
            <v>41281</v>
          </cell>
          <cell r="D37">
            <v>41281</v>
          </cell>
          <cell r="F37" t="str">
            <v>12/00565/FUL</v>
          </cell>
        </row>
        <row r="38">
          <cell r="A38" t="str">
            <v>12/01392/S106</v>
          </cell>
          <cell r="B38" t="str">
            <v>local-authority-eng:NTY</v>
          </cell>
          <cell r="C38">
            <v>41302</v>
          </cell>
          <cell r="D38">
            <v>41302</v>
          </cell>
          <cell r="F38" t="str">
            <v>12/00699/FUL</v>
          </cell>
          <cell r="G38" t="str">
            <v xml:space="preserve">https://idoxpublicaccess.northtyneside.gov.uk/online-applications/applicationDetails.do?activeTab=documents&amp;keyVal=M2Q7T7BH0GZ00 </v>
          </cell>
          <cell r="H38" t="str">
            <v>section-106</v>
          </cell>
        </row>
        <row r="39">
          <cell r="A39" t="str">
            <v>13/01433/S106</v>
          </cell>
          <cell r="B39" t="str">
            <v>local-authority-eng:NTY</v>
          </cell>
          <cell r="C39">
            <v>41316</v>
          </cell>
          <cell r="D39">
            <v>41316</v>
          </cell>
          <cell r="F39" t="str">
            <v>13/00987/FUL</v>
          </cell>
          <cell r="G39" t="str">
            <v xml:space="preserve">https://idoxpublicaccess.northtyneside.gov.uk/online-applications/applicationDetails.do?activeTab=documents&amp;keyVal=M3QWKRBH09700 </v>
          </cell>
          <cell r="H39" t="str">
            <v>section-106</v>
          </cell>
        </row>
        <row r="40">
          <cell r="A40" t="str">
            <v>15/01941/S106</v>
          </cell>
          <cell r="B40" t="str">
            <v>local-authority-eng:NTY</v>
          </cell>
          <cell r="C40">
            <v>41327</v>
          </cell>
          <cell r="D40">
            <v>41327</v>
          </cell>
          <cell r="F40" t="str">
            <v>15/00945/FUL</v>
          </cell>
          <cell r="G40" t="str">
            <v xml:space="preserve">https://idoxpublicaccess.northtyneside.gov.uk/online-applications/applicationDetails.do?activeTab=documents&amp;keyVal=NQCC3JBH0GZ00 </v>
          </cell>
          <cell r="H40" t="str">
            <v>section-106</v>
          </cell>
        </row>
        <row r="41">
          <cell r="A41" t="str">
            <v>12/01957/S106</v>
          </cell>
          <cell r="B41" t="str">
            <v>local-authority-eng:NTY</v>
          </cell>
          <cell r="C41">
            <v>41331</v>
          </cell>
          <cell r="D41">
            <v>41331</v>
          </cell>
          <cell r="F41" t="str">
            <v>12/01265/FUL</v>
          </cell>
          <cell r="G41" t="str">
            <v xml:space="preserve">https://idoxpublicaccess.northtyneside.gov.uk/online-applications/applicationDetails.do?activeTab=documents&amp;keyVal=M86NPQBHDX000 </v>
          </cell>
          <cell r="H41" t="str">
            <v>section-106</v>
          </cell>
        </row>
        <row r="42">
          <cell r="A42" t="str">
            <v>12/00415/S106</v>
          </cell>
          <cell r="B42" t="str">
            <v>local-authority-eng:NTY</v>
          </cell>
          <cell r="C42">
            <v>41345</v>
          </cell>
          <cell r="D42">
            <v>41345</v>
          </cell>
          <cell r="F42" t="str">
            <v>11/02423/FUL</v>
          </cell>
        </row>
        <row r="43">
          <cell r="A43" t="str">
            <v>13/00572/S106</v>
          </cell>
          <cell r="B43" t="str">
            <v>local-authority-eng:NTY</v>
          </cell>
          <cell r="C43">
            <v>41361</v>
          </cell>
          <cell r="D43">
            <v>41361</v>
          </cell>
          <cell r="F43" t="str">
            <v>12/00380/FUL</v>
          </cell>
          <cell r="G43" t="str">
            <v xml:space="preserve">https://idoxpublicaccess.northtyneside.gov.uk/online-applications/applicationDetails.do?activeTab=documents&amp;keyVal=M05PNVBH0GZ00 </v>
          </cell>
          <cell r="H43" t="str">
            <v>section-106</v>
          </cell>
        </row>
        <row r="44">
          <cell r="A44" t="str">
            <v>16/00742/S106</v>
          </cell>
          <cell r="B44" t="str">
            <v>local-authority-eng:NTY</v>
          </cell>
          <cell r="C44">
            <v>41379</v>
          </cell>
          <cell r="D44">
            <v>41379</v>
          </cell>
          <cell r="F44" t="str">
            <v>11/02390/OUT</v>
          </cell>
          <cell r="G44" t="str">
            <v xml:space="preserve">https://idoxpublicaccess.northtyneside.gov.uk/online-applications/applicationDetails.do?activeTab=documents&amp;keyVal=LVXIZ3BH0GZ00 </v>
          </cell>
          <cell r="H44" t="str">
            <v>section-106</v>
          </cell>
        </row>
        <row r="45">
          <cell r="A45" t="str">
            <v>13/00851/S106</v>
          </cell>
          <cell r="B45" t="str">
            <v>local-authority-eng:NTY</v>
          </cell>
          <cell r="C45">
            <v>41410</v>
          </cell>
          <cell r="D45">
            <v>41410</v>
          </cell>
          <cell r="F45" t="str">
            <v>13/00235/FUL</v>
          </cell>
          <cell r="G45" t="str">
            <v xml:space="preserve">https://idoxpublicaccess.northtyneside.gov.uk/online-applications/applicationDetails.do?activeTab=documents&amp;keyVal=MI7NEQBH09D00 </v>
          </cell>
          <cell r="H45" t="str">
            <v>section-106</v>
          </cell>
        </row>
        <row r="46">
          <cell r="A46" t="str">
            <v>13/00947/S106</v>
          </cell>
          <cell r="B46" t="str">
            <v>local-authority-eng:NTY</v>
          </cell>
          <cell r="C46">
            <v>41435</v>
          </cell>
          <cell r="D46">
            <v>41435</v>
          </cell>
          <cell r="F46" t="str">
            <v>13/00198/FUL</v>
          </cell>
          <cell r="G46" t="str">
            <v xml:space="preserve">https://idoxpublicaccess.northtyneside.gov.uk/online-applications/applicationDetails.do?activeTab=documents&amp;keyVal=MHT2Q4BH09700 </v>
          </cell>
          <cell r="H46" t="str">
            <v>section-106</v>
          </cell>
        </row>
        <row r="47">
          <cell r="A47" t="str">
            <v>13/01064/S106</v>
          </cell>
          <cell r="B47" t="str">
            <v>local-authority-eng:NTY</v>
          </cell>
          <cell r="C47">
            <v>41467</v>
          </cell>
          <cell r="D47">
            <v>41467</v>
          </cell>
          <cell r="F47" t="str">
            <v>13/00622/FUL</v>
          </cell>
        </row>
        <row r="48">
          <cell r="A48" t="str">
            <v>14/00473/S106</v>
          </cell>
          <cell r="B48" t="str">
            <v>local-authority-eng:NTY</v>
          </cell>
          <cell r="C48">
            <v>41530</v>
          </cell>
          <cell r="D48">
            <v>41530</v>
          </cell>
          <cell r="F48" t="str">
            <v>13/00691/FUL</v>
          </cell>
          <cell r="G48" t="str">
            <v xml:space="preserve">https://idoxpublicaccess.northtyneside.gov.uk/online-applications/applicationDetails.do?activeTab=documents&amp;keyVal=MLRFWFBH09700 </v>
          </cell>
          <cell r="H48" t="str">
            <v>section-106</v>
          </cell>
        </row>
        <row r="49">
          <cell r="A49" t="str">
            <v>13/01431/S106</v>
          </cell>
          <cell r="B49" t="str">
            <v>local-authority-eng:NTY</v>
          </cell>
          <cell r="C49">
            <v>41557</v>
          </cell>
          <cell r="D49">
            <v>41557</v>
          </cell>
          <cell r="F49" t="str">
            <v>13/00811/FUL</v>
          </cell>
          <cell r="G49" t="str">
            <v xml:space="preserve">https://idoxpublicaccess.northtyneside.gov.uk/online-applications/applicationDetails.do?activeTab=documents&amp;keyVal=MML5ZOBHDX000 </v>
          </cell>
          <cell r="H49" t="str">
            <v>section-106</v>
          </cell>
        </row>
        <row r="50">
          <cell r="A50" t="str">
            <v>13/01737/S106</v>
          </cell>
          <cell r="B50" t="str">
            <v>local-authority-eng:NTY</v>
          </cell>
          <cell r="C50">
            <v>41571</v>
          </cell>
          <cell r="D50">
            <v>41571</v>
          </cell>
          <cell r="F50" t="str">
            <v>13/01412/FUL</v>
          </cell>
          <cell r="G50" t="str">
            <v xml:space="preserve">https://idoxpublicaccess.northtyneside.gov.uk/online-applications/applicationDetails.do?activeTab=documents&amp;keyVal=MRMBG4BH09700 </v>
          </cell>
          <cell r="H50" t="str">
            <v>section-106</v>
          </cell>
        </row>
        <row r="51">
          <cell r="A51" t="str">
            <v>13/01432/S106</v>
          </cell>
          <cell r="B51" t="str">
            <v>local-authority-eng:NTY</v>
          </cell>
          <cell r="C51">
            <v>41578</v>
          </cell>
          <cell r="D51">
            <v>41578</v>
          </cell>
          <cell r="F51" t="str">
            <v>13/00965/FUL</v>
          </cell>
          <cell r="G51" t="str">
            <v xml:space="preserve">https://idoxpublicaccess.northtyneside.gov.uk/online-applications/applicationDetails.do?activeTab=documents&amp;keyVal=MNT6NMBH09700 </v>
          </cell>
          <cell r="H51" t="str">
            <v>section-106</v>
          </cell>
        </row>
        <row r="52">
          <cell r="A52" t="str">
            <v>02/01523/S106</v>
          </cell>
          <cell r="B52" t="str">
            <v>local-authority-eng:NTY</v>
          </cell>
          <cell r="C52">
            <v>41584</v>
          </cell>
          <cell r="D52">
            <v>41584</v>
          </cell>
          <cell r="F52" t="str">
            <v>02/00789/FUL</v>
          </cell>
          <cell r="G52" t="str">
            <v>s106 not online</v>
          </cell>
          <cell r="H52" t="str">
            <v>section-106</v>
          </cell>
        </row>
        <row r="53">
          <cell r="A53" t="str">
            <v>18/00608/S106</v>
          </cell>
          <cell r="B53" t="str">
            <v>local-authority-eng:NTY</v>
          </cell>
          <cell r="C53">
            <v>41600</v>
          </cell>
          <cell r="D53">
            <v>41600</v>
          </cell>
          <cell r="F53" t="str">
            <v>13/00781/OUT</v>
          </cell>
          <cell r="G53" t="str">
            <v xml:space="preserve">https://idoxpublicaccess.northtyneside.gov.uk/online-applications/applicationDetails.do?activeTab=documents&amp;keyVal=MMFP9UBH09700 </v>
          </cell>
          <cell r="H53" t="str">
            <v>section-106</v>
          </cell>
        </row>
        <row r="54">
          <cell r="A54" t="str">
            <v>13/02005/S106</v>
          </cell>
          <cell r="B54" t="str">
            <v>local-authority-eng:NTY</v>
          </cell>
          <cell r="C54">
            <v>41628</v>
          </cell>
          <cell r="D54">
            <v>41628</v>
          </cell>
          <cell r="F54" t="str">
            <v>13/01526/FUL</v>
          </cell>
          <cell r="G54" t="str">
            <v xml:space="preserve">https://idoxpublicaccess.northtyneside.gov.uk/online-applications/applicationDetails.do?activeTab=documents&amp;keyVal=MSP83NBHDX000 </v>
          </cell>
          <cell r="H54" t="str">
            <v>section-106</v>
          </cell>
        </row>
        <row r="55">
          <cell r="A55" t="str">
            <v>14/00242/S106</v>
          </cell>
          <cell r="B55" t="str">
            <v>local-authority-eng:NTY</v>
          </cell>
          <cell r="C55">
            <v>41697</v>
          </cell>
          <cell r="D55">
            <v>41697</v>
          </cell>
          <cell r="F55" t="str">
            <v>12/02047/FUL</v>
          </cell>
          <cell r="G55" t="str">
            <v xml:space="preserve">https://idoxpublicaccess.northtyneside.gov.uk/online-applications/applicationDetails.do?activeTab=documents&amp;keyVal=MG96CPBH09700 </v>
          </cell>
          <cell r="H55" t="str">
            <v>section-106</v>
          </cell>
        </row>
        <row r="56">
          <cell r="A56" t="str">
            <v>14/01941/S106</v>
          </cell>
          <cell r="B56" t="str">
            <v>local-authority-eng:NTY</v>
          </cell>
          <cell r="C56">
            <v>41814</v>
          </cell>
          <cell r="D56">
            <v>41814</v>
          </cell>
          <cell r="F56" t="str">
            <v>12/02025/FUL</v>
          </cell>
          <cell r="G56" t="str">
            <v xml:space="preserve">https://idoxpublicaccess.northtyneside.gov.uk/online-applications/applicationDetails.do?activeTab=documents&amp;keyVal=MFBLZKBH09700 </v>
          </cell>
          <cell r="H56" t="str">
            <v>section-106</v>
          </cell>
        </row>
        <row r="57">
          <cell r="A57" t="str">
            <v>13/00294/S106</v>
          </cell>
          <cell r="B57" t="str">
            <v>local-authority-eng:NTY</v>
          </cell>
          <cell r="C57">
            <v>41852</v>
          </cell>
          <cell r="D57">
            <v>41852</v>
          </cell>
          <cell r="F57" t="str">
            <v>12/01745/FUL</v>
          </cell>
          <cell r="G57" t="str">
            <v xml:space="preserve">https://idoxpublicaccess.northtyneside.gov.uk/online-applications/applicationDetails.do?activeTab=documents&amp;keyVal=MCROU4BHDX000 </v>
          </cell>
          <cell r="H57" t="str">
            <v>section-106</v>
          </cell>
        </row>
        <row r="58">
          <cell r="A58" t="str">
            <v>14/01805/S106</v>
          </cell>
          <cell r="B58" t="str">
            <v>local-authority-eng:NTY</v>
          </cell>
          <cell r="C58">
            <v>41932</v>
          </cell>
          <cell r="D58">
            <v>41932</v>
          </cell>
          <cell r="F58" t="str">
            <v>14/01010/FUL</v>
          </cell>
          <cell r="G58" t="str">
            <v xml:space="preserve">https://idoxpublicaccess.northtyneside.gov.uk/online-applications/applicationDetails.do?activeTab=documents&amp;keyVal=N7YRBYBHGU400 </v>
          </cell>
          <cell r="H58" t="str">
            <v>section-106</v>
          </cell>
        </row>
        <row r="59">
          <cell r="A59" t="str">
            <v>14/01744/S106</v>
          </cell>
          <cell r="B59" t="str">
            <v>local-authority-eng:NTY</v>
          </cell>
          <cell r="C59">
            <v>41940</v>
          </cell>
          <cell r="D59">
            <v>41940</v>
          </cell>
          <cell r="F59" t="str">
            <v>13/01655/FUL</v>
          </cell>
          <cell r="G59" t="str">
            <v xml:space="preserve">https://idoxpublicaccess.northtyneside.gov.uk/online-applications/applicationDetails.do?activeTab=documents&amp;keyVal=MTZR90BH0GZ00 </v>
          </cell>
          <cell r="H59" t="str">
            <v>section-106</v>
          </cell>
        </row>
        <row r="60">
          <cell r="A60" t="str">
            <v>14/01904/S106</v>
          </cell>
          <cell r="B60" t="str">
            <v>local-authority-eng:NTY</v>
          </cell>
          <cell r="C60">
            <v>42016</v>
          </cell>
          <cell r="D60">
            <v>42016</v>
          </cell>
          <cell r="F60" t="str">
            <v>14/01490/FUL</v>
          </cell>
          <cell r="G60" t="str">
            <v xml:space="preserve">https://idoxpublicaccess.northtyneside.gov.uk/online-applications/applicationDetails.do?activeTab=documents&amp;keyVal=NCB8NUBHHQ300 </v>
          </cell>
          <cell r="H60" t="str">
            <v>section-106</v>
          </cell>
        </row>
        <row r="61">
          <cell r="A61" t="str">
            <v>17/01797/S106</v>
          </cell>
          <cell r="B61" t="str">
            <v>local-authority-eng:NTY</v>
          </cell>
          <cell r="C61">
            <v>42026</v>
          </cell>
          <cell r="D61">
            <v>42026</v>
          </cell>
          <cell r="F61" t="str">
            <v>14/00730/FUL</v>
          </cell>
          <cell r="G61" t="str">
            <v xml:space="preserve">https://idoxpublicaccess.northtyneside.gov.uk/online-applications/applicationDetails.do?activeTab=documents&amp;keyVal=N5BE6EBHGA700 </v>
          </cell>
          <cell r="H61" t="str">
            <v>section-106</v>
          </cell>
        </row>
        <row r="62">
          <cell r="A62" t="str">
            <v>14/01721/S106</v>
          </cell>
          <cell r="B62" t="str">
            <v>local-authority-eng:NTY</v>
          </cell>
          <cell r="C62">
            <v>42062</v>
          </cell>
          <cell r="D62">
            <v>42062</v>
          </cell>
          <cell r="F62" t="str">
            <v>14/00897/FUL</v>
          </cell>
          <cell r="G62" t="str">
            <v xml:space="preserve">https://idoxpublicaccess.northtyneside.gov.uk/online-applications/applicationDetails.do?activeTab=documents&amp;keyVal=N6PJMRBHGLS00 </v>
          </cell>
          <cell r="H62" t="str">
            <v>section-106</v>
          </cell>
        </row>
        <row r="63">
          <cell r="A63" t="str">
            <v>15/00430/S106</v>
          </cell>
          <cell r="B63" t="str">
            <v>local-authority-eng:NTY</v>
          </cell>
          <cell r="C63">
            <v>42062</v>
          </cell>
          <cell r="D63">
            <v>42062</v>
          </cell>
          <cell r="F63" t="str">
            <v>12/01185/OUT</v>
          </cell>
          <cell r="G63" t="str">
            <v xml:space="preserve">https://idoxpublicaccess.northtyneside.gov.uk/online-applications/applicationDetails.do?activeTab=documents&amp;keyVal=M7GC30BH0GZ00  </v>
          </cell>
          <cell r="H63" t="str">
            <v>section-106</v>
          </cell>
        </row>
        <row r="64">
          <cell r="A64" t="str">
            <v>18/01696/S106</v>
          </cell>
          <cell r="B64" t="str">
            <v>local-authority-eng:NTY</v>
          </cell>
          <cell r="C64">
            <v>42090</v>
          </cell>
          <cell r="D64">
            <v>42090</v>
          </cell>
          <cell r="F64" t="str">
            <v>16/01793/REM</v>
          </cell>
          <cell r="G64" t="str">
            <v xml:space="preserve">https://idoxpublicaccess.northtyneside.gov.uk/online-applications/applicationDetails.do?activeTab=documents&amp;keyVal=NLD8UBBHJPZ00 </v>
          </cell>
          <cell r="H64" t="str">
            <v>section-106</v>
          </cell>
        </row>
        <row r="65">
          <cell r="A65" t="str">
            <v>16/01530/S106</v>
          </cell>
          <cell r="B65" t="str">
            <v>local-authority-eng:NTY</v>
          </cell>
          <cell r="C65">
            <v>42090</v>
          </cell>
          <cell r="D65">
            <v>42090</v>
          </cell>
          <cell r="F65" t="str">
            <v>14/01698/FUL</v>
          </cell>
          <cell r="G65" t="str">
            <v xml:space="preserve">https://idoxpublicaccess.northtyneside.gov.uk/online-applications/applicationDetails.do?activeTab=documents&amp;keyVal=NE92SIBHI5800 </v>
          </cell>
          <cell r="H65" t="str">
            <v>section-106</v>
          </cell>
        </row>
        <row r="66">
          <cell r="A66" t="str">
            <v>15/01088/S106</v>
          </cell>
          <cell r="B66" t="str">
            <v>local-authority-eng:NTY</v>
          </cell>
          <cell r="C66">
            <v>42187</v>
          </cell>
          <cell r="D66">
            <v>42187</v>
          </cell>
          <cell r="F66" t="str">
            <v>15/00406FUL</v>
          </cell>
          <cell r="G66" t="str">
            <v xml:space="preserve">https://idoxpublicaccess.northtyneside.gov.uk/online-applications/applicationDetails.do?activeTab=documents&amp;keyVal=NLD8UBBHJPZ00 </v>
          </cell>
          <cell r="H66" t="str">
            <v>section-106</v>
          </cell>
        </row>
        <row r="67">
          <cell r="A67" t="str">
            <v>14/01905/S106</v>
          </cell>
          <cell r="B67" t="str">
            <v>local-authority-eng:NTY</v>
          </cell>
          <cell r="C67">
            <v>42205</v>
          </cell>
          <cell r="D67">
            <v>42205</v>
          </cell>
          <cell r="F67" t="str">
            <v>14/01348/FUL</v>
          </cell>
          <cell r="G67" t="str">
            <v xml:space="preserve">https://idoxpublicaccess.northtyneside.gov.uk/online-applications/applicationDetails.do?activeTab=documents&amp;keyVal=NB2N6WBHHGM00 </v>
          </cell>
          <cell r="H67" t="str">
            <v>section-106</v>
          </cell>
        </row>
        <row r="68">
          <cell r="A68" t="str">
            <v>15/01795/S106</v>
          </cell>
          <cell r="B68" t="str">
            <v>local-authority-eng:NTY</v>
          </cell>
          <cell r="C68">
            <v>42310</v>
          </cell>
          <cell r="D68">
            <v>42310</v>
          </cell>
          <cell r="F68" t="str">
            <v>15/00329/FUL</v>
          </cell>
          <cell r="G68" t="str">
            <v xml:space="preserve">https://idoxpublicaccess.northtyneside.gov.uk/online-applications/applicationDetails.do?activeTab=documents&amp;keyVal=NKS9D9BHJLA00 </v>
          </cell>
          <cell r="H68" t="str">
            <v>section-106</v>
          </cell>
        </row>
        <row r="69">
          <cell r="A69" t="str">
            <v>16/01123/S106</v>
          </cell>
          <cell r="B69" t="str">
            <v>local-authority-eng:NTY</v>
          </cell>
          <cell r="C69">
            <v>42356</v>
          </cell>
          <cell r="D69">
            <v>42356</v>
          </cell>
          <cell r="F69" t="str">
            <v>15/00731/FUL</v>
          </cell>
          <cell r="G69" t="str">
            <v xml:space="preserve">https://idoxpublicaccess.northtyneside.gov.uk/online-applications/applicationDetails.do?activeTab=documents&amp;keyVal=NO70PUBHKCY00 </v>
          </cell>
          <cell r="H69" t="str">
            <v>section-106</v>
          </cell>
        </row>
        <row r="70">
          <cell r="A70" t="str">
            <v>16/00188/S106</v>
          </cell>
          <cell r="B70" t="str">
            <v>local-authority-eng:NTY</v>
          </cell>
          <cell r="C70">
            <v>42391</v>
          </cell>
          <cell r="D70">
            <v>42391</v>
          </cell>
          <cell r="F70" t="str">
            <v>15/00949/FUL</v>
          </cell>
          <cell r="G70" t="str">
            <v xml:space="preserve">https://idoxpublicaccess.northtyneside.gov.uk/online-applications/applicationDetails.do?activeTab=documents&amp;keyVal=NQ32QLBHKRR00 </v>
          </cell>
          <cell r="H70" t="str">
            <v>section-106</v>
          </cell>
        </row>
        <row r="71">
          <cell r="A71" t="str">
            <v>16/00273/S106</v>
          </cell>
          <cell r="B71" t="str">
            <v>local-authority-eng:NTY</v>
          </cell>
          <cell r="C71">
            <v>42412</v>
          </cell>
          <cell r="D71">
            <v>42412</v>
          </cell>
          <cell r="F71" t="str">
            <v>15/00699/OUT</v>
          </cell>
          <cell r="G71" t="str">
            <v xml:space="preserve">https://idoxpublicaccess.northtyneside.gov.uk/online-applications/applicationDetails.do?activeTab=documents&amp;keyVal=NNXLX4BHKAN00 </v>
          </cell>
          <cell r="H71" t="str">
            <v>section-106</v>
          </cell>
        </row>
        <row r="72">
          <cell r="A72" t="str">
            <v>16/00460/S106</v>
          </cell>
          <cell r="B72" t="str">
            <v>local-authority-eng:NTY</v>
          </cell>
          <cell r="C72">
            <v>42440</v>
          </cell>
          <cell r="D72">
            <v>42440</v>
          </cell>
          <cell r="F72" t="str">
            <v>15/01146/OUT</v>
          </cell>
          <cell r="G72" t="str">
            <v xml:space="preserve">https://idoxpublicaccess.northtyneside.gov.uk/online-applications/applicationDetails.do?activeTab=documents&amp;keyVal=NRF6L2BH0GZ00 </v>
          </cell>
          <cell r="H72" t="str">
            <v>section-106</v>
          </cell>
        </row>
        <row r="73">
          <cell r="A73" t="str">
            <v>16/00467/S106</v>
          </cell>
          <cell r="B73" t="str">
            <v>local-authority-eng:NTY</v>
          </cell>
          <cell r="C73">
            <v>42440</v>
          </cell>
          <cell r="D73">
            <v>42440</v>
          </cell>
          <cell r="F73" t="str">
            <v>15/01144/FUL</v>
          </cell>
          <cell r="G73" t="str">
            <v xml:space="preserve">https://idoxpublicaccess.northtyneside.gov.uk/online-applications/applicationDetails.do?activeTab=documents&amp;keyVal=NRF2ATBH0GZ00 </v>
          </cell>
          <cell r="H73" t="str">
            <v>section-106</v>
          </cell>
        </row>
        <row r="74">
          <cell r="A74" t="str">
            <v>16/00274/S106</v>
          </cell>
          <cell r="B74" t="str">
            <v>local-authority-eng:NTY</v>
          </cell>
          <cell r="C74">
            <v>42440</v>
          </cell>
          <cell r="D74">
            <v>42440</v>
          </cell>
          <cell r="F74" t="str">
            <v>15/01708/FUL</v>
          </cell>
          <cell r="G74" t="str">
            <v xml:space="preserve">https://idoxpublicaccess.northtyneside.gov.uk/online-applications/applicationDetails.do?activeTab=documents&amp;keyVal=NWW16DBHM9200 </v>
          </cell>
          <cell r="H74" t="str">
            <v>section-106</v>
          </cell>
        </row>
        <row r="75">
          <cell r="A75" t="str">
            <v>16/00744/S106</v>
          </cell>
          <cell r="B75" t="str">
            <v>local-authority-eng:NTY</v>
          </cell>
          <cell r="C75">
            <v>42467</v>
          </cell>
          <cell r="D75">
            <v>42467</v>
          </cell>
          <cell r="F75" t="str">
            <v>15/01023/FUL</v>
          </cell>
          <cell r="G75" t="str">
            <v xml:space="preserve">https://idoxpublicaccess.northtyneside.gov.uk/online-applications/applicationDetails.do?activeTab=documents&amp;keyVal=NQGT7FBHKV300 </v>
          </cell>
          <cell r="H75" t="str">
            <v>section-106</v>
          </cell>
        </row>
        <row r="76">
          <cell r="A76" t="str">
            <v>17/00236/S106</v>
          </cell>
          <cell r="B76" t="str">
            <v>local-authority-eng:NTY</v>
          </cell>
          <cell r="C76">
            <v>42472</v>
          </cell>
          <cell r="D76">
            <v>42472</v>
          </cell>
          <cell r="F76" t="str">
            <v>15/01172/FUL</v>
          </cell>
          <cell r="G76" t="str">
            <v xml:space="preserve">https://idoxpublicaccess.northtyneside.gov.uk/online-applications/applicationDetails.do?activeTab=documents&amp;keyVal=NRKMX7BHL4000 </v>
          </cell>
          <cell r="H76" t="str">
            <v>section-106</v>
          </cell>
        </row>
        <row r="77">
          <cell r="A77" t="str">
            <v>16/01286/S106</v>
          </cell>
          <cell r="B77" t="str">
            <v>local-authority-eng:NTY</v>
          </cell>
          <cell r="C77">
            <v>42571</v>
          </cell>
          <cell r="D77">
            <v>42571</v>
          </cell>
          <cell r="F77" t="str">
            <v>15/01307/FUL</v>
          </cell>
          <cell r="G77" t="str">
            <v xml:space="preserve">https://idoxpublicaccess.northtyneside.gov.uk/online-applications/applicationDetails.do?activeTab=documents&amp;keyVal=NSYZYABH0GZ00 </v>
          </cell>
          <cell r="H77" t="str">
            <v>section-106</v>
          </cell>
        </row>
        <row r="78">
          <cell r="A78" t="str">
            <v>17/01162/S106</v>
          </cell>
          <cell r="B78" t="str">
            <v>local-authority-eng:NTY</v>
          </cell>
          <cell r="C78">
            <v>42598</v>
          </cell>
          <cell r="D78">
            <v>42598</v>
          </cell>
          <cell r="F78" t="str">
            <v>16/00232/FUL</v>
          </cell>
          <cell r="G78" t="str">
            <v xml:space="preserve">https://idoxpublicaccess.northtyneside.gov.uk/online-applications/applicationDetails.do?activeTab=documents&amp;keyVal=O2CFVPBHFSJ00 </v>
          </cell>
          <cell r="H78" t="str">
            <v>section-106</v>
          </cell>
        </row>
        <row r="79">
          <cell r="A79" t="str">
            <v>17/01909/S106</v>
          </cell>
          <cell r="B79" t="str">
            <v>local-authority-eng:NTY</v>
          </cell>
          <cell r="C79">
            <v>42615</v>
          </cell>
          <cell r="D79">
            <v>42615</v>
          </cell>
          <cell r="F79" t="str">
            <v>16/00646/FUL</v>
          </cell>
          <cell r="G79" t="str">
            <v xml:space="preserve">https://idoxpublicaccess.northtyneside.gov.uk/online-applications/applicationDetails.do?activeTab=documents&amp;keyVal=O5KLIUBHGKX00 </v>
          </cell>
          <cell r="H79" t="str">
            <v>section-106</v>
          </cell>
        </row>
        <row r="80">
          <cell r="A80" t="str">
            <v>16/01571/S106</v>
          </cell>
          <cell r="B80" t="str">
            <v>local-authority-eng:NTY</v>
          </cell>
          <cell r="C80">
            <v>42635</v>
          </cell>
          <cell r="D80">
            <v>42635</v>
          </cell>
          <cell r="F80" t="str">
            <v>16/00193/FUL</v>
          </cell>
          <cell r="G80" t="str">
            <v xml:space="preserve">https://idoxpublicaccess.northtyneside.gov.uk/online-applications/applicationDetails.do?activeTab=documents&amp;keyVal=O20UVXBHFPF00 </v>
          </cell>
          <cell r="H80" t="str">
            <v>section-106</v>
          </cell>
        </row>
        <row r="81">
          <cell r="A81" t="str">
            <v>16/01598/S106</v>
          </cell>
          <cell r="B81" t="str">
            <v>local-authority-eng:NTY</v>
          </cell>
          <cell r="C81">
            <v>42635</v>
          </cell>
          <cell r="D81">
            <v>42635</v>
          </cell>
          <cell r="F81" t="str">
            <v>16/00848/FUL</v>
          </cell>
          <cell r="G81" t="str">
            <v xml:space="preserve">https://idoxpublicaccess.northtyneside.gov.uk/online-applications/applicationDetails.do?activeTab=documents&amp;keyVal=O72SHSBHGZP00 </v>
          </cell>
          <cell r="H81" t="str">
            <v>section-106</v>
          </cell>
        </row>
        <row r="82">
          <cell r="A82" t="str">
            <v>16/02016/S106</v>
          </cell>
          <cell r="B82" t="str">
            <v>local-authority-eng:NTY</v>
          </cell>
          <cell r="C82">
            <v>42719</v>
          </cell>
          <cell r="D82">
            <v>42719</v>
          </cell>
          <cell r="F82" t="str">
            <v>16/01316/FUL</v>
          </cell>
          <cell r="G82" t="str">
            <v xml:space="preserve">https://idoxpublicaccess.northtyneside.gov.uk/online-applications/applicationDetails.do?activeTab=documents&amp;keyVal=OBN3NTBHIXB00 </v>
          </cell>
          <cell r="H82" t="str">
            <v>section-106</v>
          </cell>
        </row>
        <row r="83">
          <cell r="A83" t="str">
            <v>17/00557/S106</v>
          </cell>
          <cell r="B83" t="str">
            <v>local-authority-eng:NTY</v>
          </cell>
          <cell r="C83">
            <v>42838</v>
          </cell>
          <cell r="D83">
            <v>42838</v>
          </cell>
          <cell r="F83" t="str">
            <v>16/01692/FUL</v>
          </cell>
          <cell r="G83" t="str">
            <v xml:space="preserve">https://idoxpublicaccess.northtyneside.gov.uk/online-applications/applicationDetails.do?activeTab=documents&amp;keyVal=OFAKYYBHMQ500 </v>
          </cell>
          <cell r="H83" t="str">
            <v>section-106</v>
          </cell>
        </row>
        <row r="84">
          <cell r="A84" t="str">
            <v>17/00592/S106</v>
          </cell>
          <cell r="B84" t="str">
            <v>local-authority-eng:NTY</v>
          </cell>
          <cell r="C84">
            <v>42845</v>
          </cell>
          <cell r="D84">
            <v>42845</v>
          </cell>
          <cell r="F84" t="str">
            <v>16/01922/FUL</v>
          </cell>
          <cell r="G84" t="str">
            <v xml:space="preserve">https://idoxpublicaccess.northtyneside.gov.uk/online-applications/applicationDetails.do?activeTab=documents&amp;keyVal=OHIJ2PBHLTM00 </v>
          </cell>
          <cell r="H84" t="str">
            <v>section-106</v>
          </cell>
        </row>
        <row r="85">
          <cell r="A85" t="str">
            <v>20/00033/S106</v>
          </cell>
          <cell r="B85" t="str">
            <v>local-authority-eng:NTY</v>
          </cell>
          <cell r="C85">
            <v>42852</v>
          </cell>
          <cell r="D85">
            <v>42852</v>
          </cell>
          <cell r="F85" t="str">
            <v>16/01889/FUL</v>
          </cell>
          <cell r="G85" t="str">
            <v xml:space="preserve">https://idoxpublicaccess.northtyneside.gov.uk/online-applications/applicationDetails.do?activeTab=documents&amp;keyVal=OH7ETDBHHYI00 </v>
          </cell>
          <cell r="H85" t="str">
            <v>section-106</v>
          </cell>
        </row>
        <row r="86">
          <cell r="A86" t="str">
            <v xml:space="preserve">09/00242/S106 </v>
          </cell>
          <cell r="B86" t="str">
            <v>local-authority-eng:NTY</v>
          </cell>
          <cell r="C86">
            <v>42864</v>
          </cell>
          <cell r="D86">
            <v>42864</v>
          </cell>
          <cell r="F86" t="str">
            <v>08/03131/OUT</v>
          </cell>
          <cell r="G86" t="str">
            <v xml:space="preserve">https://idoxpublicaccess.northtyneside.gov.uk/online-applications/applicationDetails.do?activeTab=documents&amp;keyVal=K9T2DZBH09700 </v>
          </cell>
          <cell r="H86" t="str">
            <v>section-106</v>
          </cell>
        </row>
        <row r="87">
          <cell r="A87" t="str">
            <v>17/01515/S106</v>
          </cell>
          <cell r="B87" t="str">
            <v>local-authority-eng:NTY</v>
          </cell>
          <cell r="C87">
            <v>42873</v>
          </cell>
          <cell r="D87">
            <v>42873</v>
          </cell>
          <cell r="F87" t="str">
            <v>16/01952/OUT</v>
          </cell>
          <cell r="G87" t="str">
            <v xml:space="preserve">https://idoxpublicaccess.northtyneside.gov.uk/online-applications/applicationDetails.do?activeTab=documents&amp;keyVal=OI46XUBH0GZ00 </v>
          </cell>
          <cell r="H87" t="str">
            <v>section-106</v>
          </cell>
        </row>
        <row r="88">
          <cell r="A88" t="str">
            <v>20/01427/S106</v>
          </cell>
          <cell r="B88" t="str">
            <v>local-authority-eng:NTY</v>
          </cell>
          <cell r="C88">
            <v>44098</v>
          </cell>
          <cell r="D88">
            <v>42950</v>
          </cell>
          <cell r="F88" t="str">
            <v>14/01018/OUT</v>
          </cell>
          <cell r="G88" t="str">
            <v xml:space="preserve">https://idoxpublicaccess.northtyneside.gov.uk/online-applications/applicationDetails.do?activeTab=documents&amp;keyVal=N81JHFBHGUN00 </v>
          </cell>
        </row>
        <row r="89">
          <cell r="A89" t="str">
            <v>17/01202/S106</v>
          </cell>
          <cell r="B89" t="str">
            <v>local-authority-eng:NTY</v>
          </cell>
          <cell r="C89">
            <v>42955</v>
          </cell>
          <cell r="D89">
            <v>42955</v>
          </cell>
          <cell r="F89" t="str">
            <v>17/00531/FUL</v>
          </cell>
          <cell r="G89" t="str">
            <v xml:space="preserve">https://idoxpublicaccess.northtyneside.gov.uk/online-applications/applicationDetails.do?activeTab=documents&amp;keyVal=OO1Q7GBHI5D00 </v>
          </cell>
          <cell r="H89" t="str">
            <v>section-106</v>
          </cell>
        </row>
        <row r="90">
          <cell r="A90" t="str">
            <v>18/00013/S106</v>
          </cell>
          <cell r="B90" t="str">
            <v>local-authority-eng:NTY</v>
          </cell>
          <cell r="C90">
            <v>43103</v>
          </cell>
          <cell r="D90">
            <v>43103</v>
          </cell>
          <cell r="F90" t="str">
            <v>16/01858/OUT</v>
          </cell>
          <cell r="G90" t="str">
            <v xml:space="preserve">https://idoxpublicaccess.northtyneside.gov.uk/online-applications/applicationDetails.do?activeTab=documents&amp;keyVal=OGUF8XBH0I300 </v>
          </cell>
          <cell r="H90" t="str">
            <v>section-106</v>
          </cell>
        </row>
        <row r="91">
          <cell r="A91" t="str">
            <v>19/00015/S106</v>
          </cell>
          <cell r="B91" t="str">
            <v>local-authority-eng:NTY</v>
          </cell>
          <cell r="C91">
            <v>43104</v>
          </cell>
          <cell r="D91">
            <v>43104</v>
          </cell>
          <cell r="F91" t="str">
            <v>18/00826/FUL</v>
          </cell>
          <cell r="G91" t="str">
            <v xml:space="preserve">https://idoxpublicaccess.northtyneside.gov.uk/online-applications/applicationDetails.do?activeTab=documents&amp;keyVal=PAKSFIBHIJ000 </v>
          </cell>
          <cell r="H91" t="str">
            <v>section-106</v>
          </cell>
        </row>
        <row r="92">
          <cell r="A92" t="str">
            <v>18/00087/S106</v>
          </cell>
          <cell r="B92" t="str">
            <v>local-authority-eng:NTY</v>
          </cell>
          <cell r="C92">
            <v>43112</v>
          </cell>
          <cell r="D92">
            <v>43112</v>
          </cell>
          <cell r="F92" t="str">
            <v>16/01885/FUL</v>
          </cell>
          <cell r="G92" t="str">
            <v xml:space="preserve">https://idoxpublicaccess.northtyneside.gov.uk/online-applications/applicationDetails.do?activeTab=documents&amp;keyVal=OHCP02BH0GZ00 </v>
          </cell>
          <cell r="H92" t="str">
            <v>section-106</v>
          </cell>
        </row>
        <row r="93">
          <cell r="A93" t="str">
            <v xml:space="preserve">18/00091/S106 </v>
          </cell>
          <cell r="B93" t="str">
            <v>local-authority-eng:NTY</v>
          </cell>
          <cell r="C93">
            <v>43119</v>
          </cell>
          <cell r="D93">
            <v>43119</v>
          </cell>
          <cell r="F93" t="str">
            <v>12/00675/FUL</v>
          </cell>
          <cell r="G93" t="str">
            <v xml:space="preserve">https://idoxpublicaccess.northtyneside.gov.uk/online-applications/applicationDetails.do?activeTab=documents&amp;keyVal=M2KEY7BH09700 </v>
          </cell>
          <cell r="H93" t="str">
            <v>section-106</v>
          </cell>
        </row>
        <row r="94">
          <cell r="A94" t="str">
            <v>18/01472/S106</v>
          </cell>
          <cell r="B94" t="str">
            <v>local-authority-eng:NTY</v>
          </cell>
          <cell r="C94">
            <v>43237</v>
          </cell>
          <cell r="D94">
            <v>43237</v>
          </cell>
          <cell r="F94" t="str">
            <v>17/01576/FUL</v>
          </cell>
          <cell r="G94" t="str">
            <v xml:space="preserve">https://idoxpublicaccess.northtyneside.gov.uk/online-applications/applicationDetails.do?activeTab=documents&amp;keyVal=OYBCPEBHI6300 </v>
          </cell>
          <cell r="H94" t="str">
            <v>section-106</v>
          </cell>
        </row>
        <row r="95">
          <cell r="A95" t="str">
            <v>18/01180/S106</v>
          </cell>
          <cell r="B95" t="str">
            <v>local-authority-eng:NTY</v>
          </cell>
          <cell r="C95">
            <v>43314</v>
          </cell>
          <cell r="D95">
            <v>43314</v>
          </cell>
          <cell r="F95" t="str">
            <v>17/00835/FUL</v>
          </cell>
          <cell r="G95" t="str">
            <v xml:space="preserve">https://idoxpublicaccess.northtyneside.gov.uk/online-applications/applicationDetails.do?activeTab=documents&amp;keyVal=OR4K4ZBHFWA00 </v>
          </cell>
          <cell r="H95" t="str">
            <v>section-106</v>
          </cell>
        </row>
        <row r="96">
          <cell r="A96" t="str">
            <v>19/00079/S106</v>
          </cell>
          <cell r="B96" t="str">
            <v>local-authority-eng:NTY</v>
          </cell>
          <cell r="C96">
            <v>44336</v>
          </cell>
          <cell r="D96">
            <v>43469</v>
          </cell>
          <cell r="F96" t="str">
            <v xml:space="preserve">18/01559/FUL </v>
          </cell>
        </row>
        <row r="97">
          <cell r="A97" t="str">
            <v>19/00059/S106</v>
          </cell>
          <cell r="B97" t="str">
            <v>local-authority-eng:NTY</v>
          </cell>
          <cell r="C97">
            <v>43476</v>
          </cell>
          <cell r="D97">
            <v>43476</v>
          </cell>
          <cell r="F97" t="str">
            <v>18/00104/OUT</v>
          </cell>
          <cell r="G97" t="str">
            <v xml:space="preserve">https://idoxpublicaccess.northtyneside.gov.uk/online-applications/applicationDetails.do?activeTab=documents&amp;keyVal=P322A3BH0GZ00 </v>
          </cell>
          <cell r="H97" t="str">
            <v>section-106</v>
          </cell>
        </row>
        <row r="98">
          <cell r="A98" t="str">
            <v>19/00058/S106</v>
          </cell>
          <cell r="B98" t="str">
            <v>local-authority-eng:NTY</v>
          </cell>
          <cell r="C98">
            <v>43476</v>
          </cell>
          <cell r="D98">
            <v>43476</v>
          </cell>
          <cell r="F98" t="str">
            <v>17/01777/FUL</v>
          </cell>
          <cell r="G98" t="str">
            <v xml:space="preserve">https://idoxpublicaccess.northtyneside.gov.uk/online-applications/applicationDetails.do?activeTab=documents&amp;keyVal=OZXNCIBHJBA00 </v>
          </cell>
          <cell r="H98" t="str">
            <v>section-106</v>
          </cell>
        </row>
        <row r="99">
          <cell r="A99" t="str">
            <v>19/00653/S106</v>
          </cell>
          <cell r="B99" t="str">
            <v>local-authority-eng:NTY</v>
          </cell>
          <cell r="C99">
            <v>43593</v>
          </cell>
          <cell r="D99">
            <v>43593</v>
          </cell>
          <cell r="F99" t="str">
            <v>18/01458/FUL</v>
          </cell>
          <cell r="G99" t="str">
            <v xml:space="preserve">https://idoxpublicaccess.northtyneside.gov.uk/online-applications/applicationDetails.do?activeTab=documents&amp;keyVal=PGSI07BH0MJ00 </v>
          </cell>
          <cell r="H99" t="str">
            <v>section-106</v>
          </cell>
        </row>
        <row r="100">
          <cell r="A100" t="str">
            <v>19/00867/S106</v>
          </cell>
          <cell r="B100" t="str">
            <v>local-authority-eng:NTY</v>
          </cell>
          <cell r="C100">
            <v>43636</v>
          </cell>
          <cell r="D100">
            <v>43636</v>
          </cell>
          <cell r="F100" t="str">
            <v>18/01468/FUL</v>
          </cell>
          <cell r="G100" t="str">
            <v xml:space="preserve">https://idoxpublicaccess.northtyneside.gov.uk/online-applications/applicationDetails.do?activeTab=documents&amp;keyVal=PGUK8YBHMQY00 </v>
          </cell>
          <cell r="H100" t="str">
            <v>section-106</v>
          </cell>
        </row>
        <row r="101">
          <cell r="A101" t="str">
            <v>19/00652/S106</v>
          </cell>
          <cell r="B101" t="str">
            <v>local-authority-eng:NTY</v>
          </cell>
          <cell r="C101">
            <v>43644</v>
          </cell>
          <cell r="D101">
            <v>43644</v>
          </cell>
          <cell r="F101" t="str">
            <v>19/00436/FUL</v>
          </cell>
          <cell r="G101" t="str">
            <v xml:space="preserve">https://idoxpublicaccess.northtyneside.gov.uk/online-applications/applicationDetails.do?activeTab=documents&amp;keyVal=PPBR07BH0GZ00 </v>
          </cell>
          <cell r="H101" t="str">
            <v>section-106</v>
          </cell>
        </row>
        <row r="102">
          <cell r="A102" t="str">
            <v>19/00910/S106</v>
          </cell>
          <cell r="B102" t="str">
            <v>local-authority-eng:NTY</v>
          </cell>
          <cell r="C102">
            <v>43654</v>
          </cell>
          <cell r="D102">
            <v>43654</v>
          </cell>
          <cell r="F102" t="str">
            <v>18/00426/FUL</v>
          </cell>
          <cell r="G102" t="str">
            <v xml:space="preserve">https://idoxpublicaccess.northtyneside.gov.uk/online-applications/applicationDetails.do?activeTab=documents&amp;keyVal=P6EINLBHFR200 </v>
          </cell>
          <cell r="H102" t="str">
            <v>section-106</v>
          </cell>
        </row>
        <row r="103">
          <cell r="A103" t="str">
            <v>19/00996/S106</v>
          </cell>
          <cell r="B103" t="str">
            <v>local-authority-eng:NTY</v>
          </cell>
          <cell r="C103">
            <v>43662</v>
          </cell>
          <cell r="D103">
            <v>43662</v>
          </cell>
          <cell r="F103" t="str">
            <v>19/00575/FUL</v>
          </cell>
          <cell r="G103" t="str">
            <v xml:space="preserve">https://idoxpublicaccess.northtyneside.gov.uk/online-applications/applicationDetails.do?activeTab=documents&amp;keyVal=PQQ1V3BH0GZ00 </v>
          </cell>
          <cell r="H103" t="str">
            <v>section-106</v>
          </cell>
        </row>
        <row r="104">
          <cell r="A104" t="str">
            <v>19/01099/S106</v>
          </cell>
          <cell r="B104" t="str">
            <v>local-authority-eng:NTY</v>
          </cell>
          <cell r="C104">
            <v>43685</v>
          </cell>
          <cell r="D104">
            <v>43685</v>
          </cell>
          <cell r="F104" t="str">
            <v>18/01226/FUL</v>
          </cell>
          <cell r="G104" t="str">
            <v xml:space="preserve">https://idoxpublicaccess.northtyneside.gov.uk/online-applications/applicationDetails.do?activeTab=documents&amp;keyVal=PEJ5EGBHL7G00 </v>
          </cell>
          <cell r="H104" t="str">
            <v>section-106</v>
          </cell>
        </row>
        <row r="105">
          <cell r="A105" t="str">
            <v>22/01304/S106</v>
          </cell>
          <cell r="B105" t="str">
            <v>local-authority-eng:NTY</v>
          </cell>
          <cell r="C105">
            <v>43685</v>
          </cell>
          <cell r="D105">
            <v>43685</v>
          </cell>
          <cell r="F105" t="str">
            <v>21/02428/FUL</v>
          </cell>
        </row>
        <row r="106">
          <cell r="A106" t="str">
            <v>19/01129/S106</v>
          </cell>
          <cell r="B106" t="str">
            <v>local-authority-eng:NTY</v>
          </cell>
          <cell r="C106">
            <v>43693</v>
          </cell>
          <cell r="D106">
            <v>43693</v>
          </cell>
          <cell r="F106" t="str">
            <v>18/00081/OUT</v>
          </cell>
          <cell r="G106" t="str">
            <v>https://idoxpublicaccess.northtyneside.gov.uk/online-applications/applicationDetails.do?activeTab=documents&amp;keyVal=P2PDM7BHL1600</v>
          </cell>
          <cell r="H106" t="str">
            <v>section-106</v>
          </cell>
        </row>
        <row r="107">
          <cell r="A107" t="str">
            <v>19/01130/S106</v>
          </cell>
          <cell r="B107" t="str">
            <v>local-authority-eng:NTY</v>
          </cell>
          <cell r="C107">
            <v>43693</v>
          </cell>
          <cell r="D107">
            <v>43693</v>
          </cell>
          <cell r="F107" t="str">
            <v>19/00669/OUT</v>
          </cell>
          <cell r="G107" t="str">
            <v xml:space="preserve">https://idoxpublicaccess.northtyneside.gov.uk/online-applications/applicationDetails.do?activeTab=documents&amp;keyVal=PRNLU0BHLZI00 </v>
          </cell>
          <cell r="H107" t="str">
            <v>section-106</v>
          </cell>
        </row>
        <row r="108">
          <cell r="A108" t="str">
            <v>19/01353/S106</v>
          </cell>
          <cell r="B108" t="str">
            <v>local-authority-eng:NTY</v>
          </cell>
          <cell r="C108">
            <v>43693</v>
          </cell>
          <cell r="D108">
            <v>43693</v>
          </cell>
          <cell r="F108" t="str">
            <v>18/01123/FUL</v>
          </cell>
          <cell r="G108" t="str">
            <v xml:space="preserve">https://idoxpublicaccess.northtyneside.gov.uk/online-applications/applicationDetails.do?activeTab=documents&amp;keyVal=PDJVWYBHKJE00 </v>
          </cell>
          <cell r="H108" t="str">
            <v>section-106</v>
          </cell>
        </row>
        <row r="109">
          <cell r="A109" t="str">
            <v>19/00512/S106</v>
          </cell>
          <cell r="B109" t="str">
            <v>local-authority-eng:NTY</v>
          </cell>
          <cell r="C109">
            <v>43709</v>
          </cell>
          <cell r="D109">
            <v>43709</v>
          </cell>
          <cell r="F109" t="str">
            <v>18/01759/FUL</v>
          </cell>
          <cell r="G109" t="str">
            <v xml:space="preserve">https://idoxpublicaccess.northtyneside.gov.uk/online-applications/applicationDetails.do?activeTab=documents&amp;keyVal=PJZBW2BHH5300 </v>
          </cell>
          <cell r="H109" t="str">
            <v>section-106</v>
          </cell>
        </row>
        <row r="110">
          <cell r="A110" t="str">
            <v>20/00906/S106</v>
          </cell>
          <cell r="B110" t="str">
            <v>local-authority-eng:NTY</v>
          </cell>
          <cell r="C110">
            <v>43710</v>
          </cell>
          <cell r="D110">
            <v>43710</v>
          </cell>
          <cell r="F110" t="str">
            <v>19/00800/FUL</v>
          </cell>
          <cell r="G110" t="str">
            <v xml:space="preserve">https://idoxpublicaccess.northtyneside.gov.uk/online-applications/applicationDetails.do?activeTab=documents&amp;keyVal=PT35HFBHMVS00 </v>
          </cell>
          <cell r="H110" t="str">
            <v>section-106</v>
          </cell>
        </row>
        <row r="111">
          <cell r="A111" t="str">
            <v>19/01277/S106</v>
          </cell>
          <cell r="B111" t="str">
            <v>local-authority-eng:NTY</v>
          </cell>
          <cell r="C111">
            <v>43713</v>
          </cell>
          <cell r="D111">
            <v>43713</v>
          </cell>
          <cell r="F111" t="str">
            <v>19/00905/FUL</v>
          </cell>
          <cell r="G111" t="str">
            <v>https://idoxpublicaccess.northtyneside.gov.uk/online-applications/applicationDetails.do?activeTab=documents&amp;keyVal=PUBXS8BHFYI00</v>
          </cell>
          <cell r="H111" t="str">
            <v>section-106</v>
          </cell>
        </row>
        <row r="112">
          <cell r="A112" t="str">
            <v>20/00904/S106</v>
          </cell>
          <cell r="B112" t="str">
            <v>local-authority-eng:NTY</v>
          </cell>
          <cell r="C112">
            <v>43739</v>
          </cell>
          <cell r="D112">
            <v>43739</v>
          </cell>
          <cell r="F112" t="str">
            <v>19/00763/FUL</v>
          </cell>
          <cell r="G112" t="str">
            <v>s106 not online</v>
          </cell>
          <cell r="H112" t="str">
            <v>section-106</v>
          </cell>
        </row>
        <row r="113">
          <cell r="A113" t="str">
            <v>19/01587/S106</v>
          </cell>
          <cell r="B113" t="str">
            <v>local-authority-eng:NTY</v>
          </cell>
          <cell r="C113">
            <v>43739</v>
          </cell>
          <cell r="D113">
            <v>43739</v>
          </cell>
          <cell r="F113" t="str">
            <v>19/00695/FUL</v>
          </cell>
          <cell r="G113" t="str">
            <v xml:space="preserve">https://idoxpublicaccess.northtyneside.gov.uk/online-applications/applicationDetails.do?activeTab=documents&amp;keyVal=PRWQWTBHM5C00 </v>
          </cell>
          <cell r="H113" t="str">
            <v>section-106</v>
          </cell>
        </row>
        <row r="114">
          <cell r="A114" t="str">
            <v>19/01476/S106</v>
          </cell>
          <cell r="B114" t="str">
            <v>local-authority-eng:NTY</v>
          </cell>
          <cell r="C114">
            <v>43768</v>
          </cell>
          <cell r="D114">
            <v>43768</v>
          </cell>
          <cell r="F114" t="str">
            <v>19/01056/FUL</v>
          </cell>
          <cell r="G114" t="str">
            <v xml:space="preserve">https://idoxpublicaccess.northtyneside.gov.uk/online-applications/applicationDetails.do?activeTab=documents&amp;keyVal=PVT6JABH0GZ00 </v>
          </cell>
          <cell r="H114" t="str">
            <v>section-106</v>
          </cell>
        </row>
        <row r="115">
          <cell r="A115" t="str">
            <v>18/01458/FUL/0001</v>
          </cell>
          <cell r="B115" t="str">
            <v>local-authority-eng:NTY</v>
          </cell>
          <cell r="C115">
            <v>44176</v>
          </cell>
          <cell r="D115">
            <v>43788</v>
          </cell>
          <cell r="F115" t="str">
            <v>18/01458/FUL</v>
          </cell>
          <cell r="H115" t="str">
            <v>community-infrastructure-levy</v>
          </cell>
        </row>
        <row r="116">
          <cell r="A116" t="str">
            <v>19/01666/S106</v>
          </cell>
          <cell r="B116" t="str">
            <v>local-authority-eng:NTY</v>
          </cell>
          <cell r="C116">
            <v>43809</v>
          </cell>
          <cell r="D116">
            <v>43809</v>
          </cell>
          <cell r="F116" t="str">
            <v>19/01207/FUL</v>
          </cell>
          <cell r="G116" t="str">
            <v>s106 not online</v>
          </cell>
          <cell r="H116" t="str">
            <v>section-106</v>
          </cell>
        </row>
        <row r="117">
          <cell r="A117" t="str">
            <v>20/00008/S106</v>
          </cell>
          <cell r="B117" t="str">
            <v>local-authority-eng:NTY</v>
          </cell>
          <cell r="C117">
            <v>43811</v>
          </cell>
          <cell r="D117">
            <v>43811</v>
          </cell>
          <cell r="F117" t="str">
            <v>19/01075/FUL</v>
          </cell>
          <cell r="G117" t="str">
            <v xml:space="preserve">https://idoxpublicaccess.northtyneside.gov.uk/online-applications/applicationDetails.do?activeTab=documents&amp;keyVal=PVVC7PBHGY000 </v>
          </cell>
          <cell r="H117" t="str">
            <v>section-106</v>
          </cell>
        </row>
        <row r="118">
          <cell r="A118" t="str">
            <v>19/01716/S106</v>
          </cell>
          <cell r="B118" t="str">
            <v>local-authority-eng:NTY</v>
          </cell>
          <cell r="C118">
            <v>43812</v>
          </cell>
          <cell r="D118">
            <v>43812</v>
          </cell>
          <cell r="F118" t="str">
            <v>19/00794/FUL</v>
          </cell>
          <cell r="G118" t="str">
            <v xml:space="preserve">https://idoxpublicaccess.northtyneside.gov.uk/online-applications/applicationDetails.do?activeTab=documents&amp;keyVal=PT2YCWBHMVG00 </v>
          </cell>
          <cell r="H118" t="str">
            <v>section-106</v>
          </cell>
        </row>
        <row r="119">
          <cell r="A119" t="str">
            <v>19/00425/FUL/0001</v>
          </cell>
          <cell r="B119" t="str">
            <v>local-authority-eng:NTY</v>
          </cell>
          <cell r="C119">
            <v>44176</v>
          </cell>
          <cell r="D119">
            <v>43812</v>
          </cell>
          <cell r="F119" t="str">
            <v>19/00425/FUL</v>
          </cell>
          <cell r="H119" t="str">
            <v>community-infrastructure-levy</v>
          </cell>
        </row>
        <row r="120">
          <cell r="A120" t="str">
            <v>20/00834/S106</v>
          </cell>
          <cell r="B120" t="str">
            <v>local-authority-eng:NTY</v>
          </cell>
          <cell r="C120">
            <v>43816</v>
          </cell>
          <cell r="D120">
            <v>43816</v>
          </cell>
          <cell r="F120" t="str">
            <v>19/01300/FUL</v>
          </cell>
          <cell r="G120" t="str">
            <v>s106 not online</v>
          </cell>
          <cell r="H120" t="str">
            <v>section-106</v>
          </cell>
        </row>
        <row r="121">
          <cell r="A121" t="str">
            <v>19/01122/FULH/0001</v>
          </cell>
          <cell r="B121" t="str">
            <v>local-authority-eng:NTY</v>
          </cell>
          <cell r="C121">
            <v>44176</v>
          </cell>
          <cell r="D121">
            <v>43819</v>
          </cell>
          <cell r="F121" t="str">
            <v>19/01122/FULH</v>
          </cell>
          <cell r="H121" t="str">
            <v>community-infrastructure-levy</v>
          </cell>
        </row>
        <row r="122">
          <cell r="A122" t="str">
            <v>19/00148/FUL/0001</v>
          </cell>
          <cell r="B122" t="str">
            <v>local-authority-eng:NTY</v>
          </cell>
          <cell r="C122">
            <v>44176</v>
          </cell>
          <cell r="D122">
            <v>43836</v>
          </cell>
          <cell r="F122" t="str">
            <v>19/00148/FUL</v>
          </cell>
          <cell r="H122" t="str">
            <v>community-infrastructure-levy</v>
          </cell>
        </row>
        <row r="123">
          <cell r="A123" t="str">
            <v>20/00122/S106</v>
          </cell>
          <cell r="B123" t="str">
            <v>local-authority-eng:NTY</v>
          </cell>
          <cell r="C123">
            <v>43854</v>
          </cell>
          <cell r="D123">
            <v>43854</v>
          </cell>
          <cell r="F123" t="str">
            <v>19/01484/OUT</v>
          </cell>
          <cell r="G123" t="str">
            <v>https://idoxpublicaccess.northtyneside.gov.uk/online-applications/applicationDetails.do?activeTab=documents&amp;keyVal=Q08I8FBH0MJ00</v>
          </cell>
          <cell r="H123" t="str">
            <v>section-106</v>
          </cell>
        </row>
        <row r="124">
          <cell r="A124" t="str">
            <v>20/00832/S106</v>
          </cell>
          <cell r="B124" t="str">
            <v>local-authority-eng:NTY</v>
          </cell>
          <cell r="C124">
            <v>43854</v>
          </cell>
          <cell r="D124">
            <v>43854</v>
          </cell>
          <cell r="F124" t="str">
            <v>19/01188/FUL</v>
          </cell>
          <cell r="G124" t="str">
            <v>s106 not online</v>
          </cell>
          <cell r="H124" t="str">
            <v>section-106</v>
          </cell>
        </row>
        <row r="125">
          <cell r="A125" t="str">
            <v>20/00152/S106</v>
          </cell>
          <cell r="B125" t="str">
            <v>local-authority-eng:NTY</v>
          </cell>
          <cell r="C125">
            <v>43854</v>
          </cell>
          <cell r="D125">
            <v>43854</v>
          </cell>
          <cell r="F125" t="str">
            <v>19/00764/FUL</v>
          </cell>
          <cell r="G125" t="str">
            <v xml:space="preserve">https://idoxpublicaccess.northtyneside.gov.uk/online-applications/applicationDetails.do?activeTab=documents&amp;keyVal=PSMF8LBH0MJ00 </v>
          </cell>
        </row>
        <row r="126">
          <cell r="A126" t="str">
            <v>20/00134/S106</v>
          </cell>
          <cell r="B126" t="str">
            <v>local-authority-eng:NTY</v>
          </cell>
          <cell r="C126">
            <v>43859</v>
          </cell>
          <cell r="D126">
            <v>43859</v>
          </cell>
          <cell r="F126" t="str">
            <v>19/00922/FUL</v>
          </cell>
          <cell r="G126" t="str">
            <v>19/00922/FUL | Change of use of the former Toy Museum (Class D1) and external areas to (Class D2) to be used for exhibitions and events space(ADDITIONAL INFORMATION: NOISE AND ECOLOGY) | Former Toy Museum Palace Building Grand Parade Tynemouth Tyne And Wear NE30 4JH (northtyneside.gov.uk)</v>
          </cell>
          <cell r="H126" t="str">
            <v>section-106</v>
          </cell>
        </row>
        <row r="127">
          <cell r="A127" t="str">
            <v>20/00835/S106</v>
          </cell>
          <cell r="B127" t="str">
            <v>local-authority-eng:NTY</v>
          </cell>
          <cell r="C127">
            <v>43867</v>
          </cell>
          <cell r="D127">
            <v>43867</v>
          </cell>
          <cell r="F127" t="str">
            <v>19/00397/FUL</v>
          </cell>
          <cell r="G127" t="str">
            <v>s106 not online</v>
          </cell>
          <cell r="H127" t="str">
            <v>section-106</v>
          </cell>
        </row>
        <row r="128">
          <cell r="A128" t="str">
            <v>20/00316/S106</v>
          </cell>
          <cell r="B128" t="str">
            <v>local-authority-eng:NTY</v>
          </cell>
          <cell r="C128">
            <v>43882</v>
          </cell>
          <cell r="D128">
            <v>43882</v>
          </cell>
          <cell r="F128" t="str">
            <v>19/01512/FUL</v>
          </cell>
          <cell r="G128" t="str">
            <v xml:space="preserve">https://idoxpublicaccess.northtyneside.gov.uk/online-applications/applicationDetails.do?activeTab=documents&amp;keyVal=Q0JS4HBHJY300 </v>
          </cell>
          <cell r="H128" t="str">
            <v>section-106</v>
          </cell>
        </row>
        <row r="129">
          <cell r="A129" t="str">
            <v>20/00401/S106</v>
          </cell>
          <cell r="B129" t="str">
            <v>local-authority-eng:NTY</v>
          </cell>
          <cell r="C129">
            <v>43887</v>
          </cell>
          <cell r="D129">
            <v>43887</v>
          </cell>
          <cell r="F129" t="str">
            <v>19/01642/OUT</v>
          </cell>
          <cell r="G129" t="str">
            <v>https://idoxpublicaccess.northtyneside.gov.uk/online-applications/applicationDetails.do?activeTab=documents&amp;keyVal=Q255DCBHKYC00</v>
          </cell>
          <cell r="H129" t="str">
            <v>section-106</v>
          </cell>
        </row>
        <row r="130">
          <cell r="A130" t="str">
            <v>20/01066/S106</v>
          </cell>
          <cell r="B130" t="str">
            <v>local-authority-eng:NTY</v>
          </cell>
          <cell r="C130">
            <v>43893</v>
          </cell>
          <cell r="D130">
            <v>43893</v>
          </cell>
          <cell r="F130" t="str">
            <v>19/01272/FUL</v>
          </cell>
          <cell r="G130" t="str">
            <v>https://idoxpublicaccess.northtyneside.gov.uk/online-applications/applicationDetails.do?activeTab=documents&amp;keyVal=PYA4TFBH0MJ00</v>
          </cell>
          <cell r="H130" t="str">
            <v>section-106</v>
          </cell>
        </row>
        <row r="131">
          <cell r="A131" t="str">
            <v>20/00436/S106</v>
          </cell>
          <cell r="B131" t="str">
            <v>local-authority-eng:NTY</v>
          </cell>
          <cell r="C131">
            <v>43896</v>
          </cell>
          <cell r="D131">
            <v>43896</v>
          </cell>
          <cell r="F131" t="str">
            <v>19/01583/FUL</v>
          </cell>
          <cell r="G131" t="str">
            <v xml:space="preserve">https://idoxpublicaccess.northtyneside.gov.uk/online-applications/applicationDetails.do?activeTab=documents&amp;keyVal=Q1MMR9BHKLS00 </v>
          </cell>
          <cell r="H131" t="str">
            <v>section-106</v>
          </cell>
        </row>
        <row r="132">
          <cell r="A132" t="str">
            <v>20/00563/S106</v>
          </cell>
          <cell r="B132" t="str">
            <v>local-authority-eng:NTY</v>
          </cell>
          <cell r="C132">
            <v>43909</v>
          </cell>
          <cell r="D132">
            <v>43909</v>
          </cell>
          <cell r="F132" t="str">
            <v>19/01372/OUT</v>
          </cell>
          <cell r="G132" t="str">
            <v xml:space="preserve">https://idoxpublicaccess.northtyneside.gov.uk/online-applications/applicationDetails.do?activeTab=documents&amp;keyVal=PZDDP7BHJ4X00 </v>
          </cell>
          <cell r="H132" t="str">
            <v>section-106</v>
          </cell>
        </row>
        <row r="133">
          <cell r="A133" t="str">
            <v>20/00437/S106</v>
          </cell>
          <cell r="B133" t="str">
            <v>local-authority-eng:NTY</v>
          </cell>
          <cell r="C133">
            <v>43915</v>
          </cell>
          <cell r="D133">
            <v>43915</v>
          </cell>
          <cell r="F133" t="str">
            <v>20/00077/FUL</v>
          </cell>
          <cell r="G133" t="str">
            <v xml:space="preserve">https://idoxpublicaccess.northtyneside.gov.uk/online-applications/applicationDetails.do?activeTab=documents&amp;keyVal=Q4KGHWBHMCP00 </v>
          </cell>
          <cell r="H133" t="str">
            <v>section-106</v>
          </cell>
        </row>
        <row r="134">
          <cell r="A134" t="str">
            <v>20/00439/S106</v>
          </cell>
          <cell r="B134" t="str">
            <v>local-authority-eng:NTY</v>
          </cell>
          <cell r="C134">
            <v>43915</v>
          </cell>
          <cell r="D134">
            <v>43915</v>
          </cell>
          <cell r="F134" t="str">
            <v>19/00760/FUL</v>
          </cell>
          <cell r="G134" t="str">
            <v xml:space="preserve">https://idoxpublicaccess.northtyneside.gov.uk/online-applications/applicationDetails.do?activeTab=documents&amp;keyVal=PSKXSZBHMKE00 </v>
          </cell>
          <cell r="H134" t="str">
            <v>section-106</v>
          </cell>
        </row>
        <row r="135">
          <cell r="A135" t="str">
            <v>21/02136/S106</v>
          </cell>
          <cell r="B135" t="str">
            <v>local-authority-eng:NTY</v>
          </cell>
          <cell r="C135">
            <v>44476</v>
          </cell>
          <cell r="D135">
            <v>43930</v>
          </cell>
          <cell r="F135" t="str">
            <v>19/01438/FUL</v>
          </cell>
        </row>
        <row r="136">
          <cell r="A136" t="str">
            <v>20/00997/S106</v>
          </cell>
          <cell r="B136" t="str">
            <v>local-authority-eng:NTY</v>
          </cell>
          <cell r="C136">
            <v>43999</v>
          </cell>
          <cell r="D136">
            <v>43999</v>
          </cell>
          <cell r="F136" t="str">
            <v>19/01388/FUL</v>
          </cell>
          <cell r="G136" t="str">
            <v xml:space="preserve">https://idoxpublicaccess.northtyneside.gov.uk/online-applications/applicationDetails.do?activeTab=documents&amp;keyVal=PZH344BHJ7N00 </v>
          </cell>
          <cell r="H136" t="str">
            <v>section-106</v>
          </cell>
        </row>
        <row r="137">
          <cell r="A137" t="str">
            <v>20/01140/S106</v>
          </cell>
          <cell r="B137" t="str">
            <v>local-authority-eng:NTY</v>
          </cell>
          <cell r="C137">
            <v>44055</v>
          </cell>
          <cell r="D137">
            <v>44055</v>
          </cell>
          <cell r="F137" t="str">
            <v>19/01280/FUL</v>
          </cell>
          <cell r="G137" t="str">
            <v xml:space="preserve">https://idoxpublicaccess.northtyneside.gov.uk/online-applications/applicationDetails.do?activeTab=documents&amp;keyVal=PYCB0WBHIHJ00 </v>
          </cell>
          <cell r="H137" t="str">
            <v>section-106</v>
          </cell>
        </row>
        <row r="138">
          <cell r="A138" t="str">
            <v>20/01146/S106</v>
          </cell>
          <cell r="B138" t="str">
            <v>local-authority-eng:NTY</v>
          </cell>
          <cell r="C138">
            <v>44063</v>
          </cell>
          <cell r="D138">
            <v>44063</v>
          </cell>
          <cell r="F138" t="str">
            <v>20/00116/FUL</v>
          </cell>
          <cell r="G138" t="str">
            <v xml:space="preserve">https://idoxpublicaccess.northtyneside.gov.uk/online-applications/applicationDetails.do?activeTab=documents&amp;keyVal=Q4TC94BH0GZ00 </v>
          </cell>
          <cell r="H138" t="str">
            <v>section-106</v>
          </cell>
        </row>
        <row r="139">
          <cell r="A139" t="str">
            <v>20/01259/S106</v>
          </cell>
          <cell r="B139" t="str">
            <v>local-authority-eng:NTY</v>
          </cell>
          <cell r="C139">
            <v>44081</v>
          </cell>
          <cell r="D139">
            <v>44081</v>
          </cell>
          <cell r="F139" t="str">
            <v>20/00368/FUL</v>
          </cell>
          <cell r="G139" t="str">
            <v>https://idoxpublicaccess.northtyneside.gov.uk/online-applications/applicationDetails.do?activeTab=documents&amp;keyVal=Q70OSTBHG9800</v>
          </cell>
          <cell r="H139" t="str">
            <v>section-106</v>
          </cell>
        </row>
        <row r="140">
          <cell r="A140" t="str">
            <v>20/01258/S106</v>
          </cell>
          <cell r="B140" t="str">
            <v>local-authority-eng:NTY</v>
          </cell>
          <cell r="C140">
            <v>44083</v>
          </cell>
          <cell r="D140">
            <v>44083</v>
          </cell>
          <cell r="F140" t="str">
            <v>20/00252/FUL</v>
          </cell>
          <cell r="G140" t="str">
            <v xml:space="preserve">https://idoxpublicaccess.northtyneside.gov.uk/online-applications/applicationDetails.do?activeTab=documents&amp;keyVal=Q5Y3XRBHFJA00 </v>
          </cell>
          <cell r="H140" t="str">
            <v>section-106</v>
          </cell>
        </row>
        <row r="141">
          <cell r="A141" t="str">
            <v>19/01280/FUL/0001</v>
          </cell>
          <cell r="B141" t="str">
            <v>local-authority-eng:NTY</v>
          </cell>
          <cell r="C141">
            <v>44552</v>
          </cell>
          <cell r="D141">
            <v>44083</v>
          </cell>
          <cell r="F141" t="str">
            <v>19/01280/FUL</v>
          </cell>
          <cell r="H141" t="str">
            <v>community-infrastructure-levy</v>
          </cell>
        </row>
        <row r="142">
          <cell r="A142" t="str">
            <v>20/01316/S106</v>
          </cell>
          <cell r="B142" t="str">
            <v>local-authority-eng:NTY</v>
          </cell>
          <cell r="C142">
            <v>44090</v>
          </cell>
          <cell r="D142">
            <v>44090</v>
          </cell>
          <cell r="F142" t="str">
            <v>20/00683/OUT</v>
          </cell>
          <cell r="G142" t="str">
            <v xml:space="preserve">https://idoxpublicaccess.northtyneside.gov.uk/online-applications/applicationDetails.do?activeTab=documents&amp;keyVal=QBCHEHBHIHO00 </v>
          </cell>
          <cell r="H142" t="str">
            <v>section-106</v>
          </cell>
        </row>
        <row r="143">
          <cell r="A143" t="str">
            <v>20/01576/S106</v>
          </cell>
          <cell r="B143" t="str">
            <v>local-authority-eng:NTY</v>
          </cell>
          <cell r="C143">
            <v>44109</v>
          </cell>
          <cell r="D143">
            <v>44109</v>
          </cell>
          <cell r="F143" t="str">
            <v>20/00681/FUL</v>
          </cell>
          <cell r="G143" t="str">
            <v xml:space="preserve">https://idoxpublicaccess.northtyneside.gov.uk/online-applications/applicationDetails.do?activeTab=documents&amp;keyVal=QBC62FBHIHC00 </v>
          </cell>
          <cell r="H143" t="str">
            <v>section-106</v>
          </cell>
        </row>
        <row r="144">
          <cell r="A144" t="str">
            <v>20/01876/S106</v>
          </cell>
          <cell r="B144" t="str">
            <v>local-authority-eng:NTY</v>
          </cell>
          <cell r="C144">
            <v>44336</v>
          </cell>
          <cell r="D144">
            <v>44132</v>
          </cell>
          <cell r="F144" t="str">
            <v>19/01566/FUL</v>
          </cell>
        </row>
        <row r="145">
          <cell r="A145" t="str">
            <v>20/01994/S106</v>
          </cell>
          <cell r="B145" t="str">
            <v>local-authority-eng:NTY</v>
          </cell>
          <cell r="C145">
            <v>44336</v>
          </cell>
          <cell r="D145">
            <v>44146</v>
          </cell>
          <cell r="F145" t="str">
            <v>20/00445/FUL</v>
          </cell>
        </row>
        <row r="146">
          <cell r="A146" t="str">
            <v xml:space="preserve">21/02104/S106 </v>
          </cell>
          <cell r="B146" t="str">
            <v>local-authority-eng:NTY</v>
          </cell>
          <cell r="C146">
            <v>44469</v>
          </cell>
          <cell r="D146">
            <v>44161</v>
          </cell>
          <cell r="F146" t="str">
            <v xml:space="preserve">20/01170/FUL 
</v>
          </cell>
        </row>
        <row r="147">
          <cell r="A147" t="str">
            <v>20/02093/S106</v>
          </cell>
          <cell r="B147" t="str">
            <v>local-authority-eng:NTY</v>
          </cell>
          <cell r="C147">
            <v>44469</v>
          </cell>
          <cell r="D147">
            <v>44166</v>
          </cell>
          <cell r="F147" t="str">
            <v xml:space="preserve">20/00190/FUL </v>
          </cell>
        </row>
        <row r="148">
          <cell r="A148" t="str">
            <v>20/01773/S106</v>
          </cell>
          <cell r="B148" t="str">
            <v>local-authority-eng:NTY</v>
          </cell>
          <cell r="C148">
            <v>44173</v>
          </cell>
          <cell r="D148">
            <v>44174</v>
          </cell>
          <cell r="F148" t="str">
            <v>20/00696/FUL   </v>
          </cell>
          <cell r="G148" t="str">
            <v>https://idoxpublicaccess.northtyneside.gov.uk/online-applications/applicationDetails.do?activeTab=summary&amp;keyVal=QBGJ0FBHIK900</v>
          </cell>
          <cell r="H148" t="str">
            <v>section-106</v>
          </cell>
        </row>
        <row r="149">
          <cell r="A149" t="str">
            <v>19/00695/FUL/0001</v>
          </cell>
          <cell r="B149" t="str">
            <v>local-authority-eng:NTY</v>
          </cell>
          <cell r="C149">
            <v>44552</v>
          </cell>
          <cell r="D149">
            <v>44196</v>
          </cell>
          <cell r="F149" t="str">
            <v>19/00695/FUL</v>
          </cell>
          <cell r="H149" t="str">
            <v>community-infrastructure-levy</v>
          </cell>
        </row>
        <row r="150">
          <cell r="A150" t="str">
            <v>21/00082/S106</v>
          </cell>
          <cell r="B150">
            <v>0</v>
          </cell>
          <cell r="C150">
            <v>44274</v>
          </cell>
          <cell r="D150">
            <v>44202</v>
          </cell>
          <cell r="F150" t="str">
            <v>20/01047/FUL</v>
          </cell>
        </row>
        <row r="151">
          <cell r="A151" t="str">
            <v>21/00147/S106</v>
          </cell>
          <cell r="B151" t="str">
            <v>local-authority-eng:NTY</v>
          </cell>
          <cell r="C151">
            <v>44274</v>
          </cell>
          <cell r="D151">
            <v>44203</v>
          </cell>
          <cell r="F151" t="str">
            <v>20/01277/FUL</v>
          </cell>
          <cell r="G151" t="str">
            <v>https://idoxpublicaccess.northtyneside.gov.uk/online-applications/applicationDetails.do?activeTab=documents&amp;keyVal=QGN5ZCBHM3Y00</v>
          </cell>
          <cell r="H151" t="str">
            <v>section-106</v>
          </cell>
        </row>
        <row r="152">
          <cell r="A152" t="str">
            <v>21/00449/S106</v>
          </cell>
          <cell r="B152" t="str">
            <v>local-authority-eng:NTY</v>
          </cell>
          <cell r="C152">
            <v>44274</v>
          </cell>
          <cell r="D152">
            <v>44244</v>
          </cell>
          <cell r="F152" t="str">
            <v>20/01044/FUL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4550-938D-4EEE-9697-31EF5D0D802C}">
  <dimension ref="A1:S283"/>
  <sheetViews>
    <sheetView topLeftCell="F1" zoomScale="85" zoomScaleNormal="85" workbookViewId="0">
      <selection activeCell="F1" sqref="A1:XFD1048576"/>
    </sheetView>
  </sheetViews>
  <sheetFormatPr defaultRowHeight="15" x14ac:dyDescent="0.25"/>
  <cols>
    <col min="1" max="1" width="25.5703125" customWidth="1"/>
    <col min="2" max="3" width="16.7109375" customWidth="1"/>
    <col min="5" max="5" width="16.7109375" customWidth="1"/>
    <col min="7" max="7" width="14.7109375" customWidth="1"/>
    <col min="8" max="8" width="13.7109375" customWidth="1"/>
    <col min="9" max="9" width="15.7109375" customWidth="1"/>
    <col min="10" max="10" width="17.7109375" customWidth="1"/>
    <col min="11" max="11" width="22.7109375" customWidth="1"/>
    <col min="12" max="12" width="19.140625" customWidth="1"/>
    <col min="13" max="13" width="23.42578125" style="1" customWidth="1"/>
    <col min="14" max="14" width="17.85546875" style="3" customWidth="1"/>
    <col min="16" max="16" width="10.7109375" customWidth="1"/>
    <col min="17" max="17" width="15.7109375" customWidth="1"/>
    <col min="18" max="18" width="13.140625" customWidth="1"/>
    <col min="19" max="19" width="14.85546875" customWidth="1"/>
  </cols>
  <sheetData>
    <row r="1" spans="1:19" x14ac:dyDescent="0.25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620</v>
      </c>
      <c r="H1" t="s">
        <v>5</v>
      </c>
      <c r="I1" t="s">
        <v>6</v>
      </c>
      <c r="K1" t="s">
        <v>7</v>
      </c>
      <c r="L1" t="s">
        <v>540</v>
      </c>
      <c r="M1" s="1" t="s">
        <v>8</v>
      </c>
      <c r="N1" s="3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</row>
    <row r="2" spans="1:19" x14ac:dyDescent="0.25">
      <c r="A2" t="s">
        <v>15</v>
      </c>
      <c r="B2" t="s">
        <v>16</v>
      </c>
      <c r="C2" t="s">
        <v>538</v>
      </c>
      <c r="D2" t="s">
        <v>13</v>
      </c>
      <c r="E2" s="2">
        <v>500</v>
      </c>
      <c r="G2" s="3">
        <v>44175</v>
      </c>
      <c r="H2" s="3">
        <v>43556</v>
      </c>
      <c r="J2" t="str">
        <f>VLOOKUP(B2,'[1]developer-agreement-contributio'!$A$1:$H$490, 1, FALSE)</f>
        <v>00/02134/S106/1</v>
      </c>
      <c r="K2" t="str">
        <f>VLOOKUP($B2,'[1]developer-agreement-contributio'!$A$1:$H$490, 3, FALSE)</f>
        <v>open-space-and-leisure</v>
      </c>
      <c r="L2" t="str">
        <f>VLOOKUP(C2, '[2]developer-agreement'!$A$1:$I$152, 6, FALSE)</f>
        <v>00/01360/FUL</v>
      </c>
      <c r="M2" s="1">
        <f>VLOOKUP($B2,'[1]developer-agreement-contributio'!$A$1:$H$490, 4, FALSE)</f>
        <v>56000</v>
      </c>
      <c r="N2" s="3">
        <f>VLOOKUP($B2,'[1]developer-agreement-contributio'!$A$1:$H$490, 6, FALSE)</f>
        <v>36937</v>
      </c>
      <c r="O2" s="1">
        <f t="shared" ref="O2:R21" si="0">SUMIFS($E:$E, $B:$B, $J2, $D:$D, O$1)</f>
        <v>0</v>
      </c>
      <c r="P2" s="1">
        <f t="shared" si="0"/>
        <v>0</v>
      </c>
      <c r="Q2" s="1">
        <f t="shared" si="0"/>
        <v>21910</v>
      </c>
      <c r="R2" s="1">
        <f t="shared" si="0"/>
        <v>500</v>
      </c>
      <c r="S2" s="1">
        <f t="shared" ref="S2:S65" si="1">Q2-R2</f>
        <v>21410</v>
      </c>
    </row>
    <row r="3" spans="1:19" x14ac:dyDescent="0.25">
      <c r="A3" t="s">
        <v>17</v>
      </c>
      <c r="B3" t="s">
        <v>16</v>
      </c>
      <c r="C3" t="s">
        <v>475</v>
      </c>
      <c r="D3" t="s">
        <v>18</v>
      </c>
      <c r="E3" s="2">
        <v>21910</v>
      </c>
      <c r="G3" s="3">
        <v>44176</v>
      </c>
      <c r="H3" s="3">
        <v>43466</v>
      </c>
      <c r="J3" t="str">
        <f>VLOOKUP(B3,'[1]developer-agreement-contributio'!$A$1:$H$490, 1, FALSE)</f>
        <v>00/02134/S106/1</v>
      </c>
      <c r="K3" t="str">
        <f>VLOOKUP($B3,'[1]developer-agreement-contributio'!$A$1:$H$490, 3, FALSE)</f>
        <v>open-space-and-leisure</v>
      </c>
      <c r="L3" t="str">
        <f>VLOOKUP(C3, '[2]developer-agreement'!$A$1:$I$152, 6, FALSE)</f>
        <v>00/01360/FUL</v>
      </c>
      <c r="M3" s="1">
        <f>VLOOKUP($B3,'[1]developer-agreement-contributio'!$A$1:$H$490, 4, FALSE)</f>
        <v>56000</v>
      </c>
      <c r="N3" s="3">
        <f>VLOOKUP($B3,'[1]developer-agreement-contributio'!$A$1:$H$490, 6, FALSE)</f>
        <v>36937</v>
      </c>
      <c r="O3" s="1">
        <f t="shared" si="0"/>
        <v>0</v>
      </c>
      <c r="P3" s="1">
        <f t="shared" si="0"/>
        <v>0</v>
      </c>
      <c r="Q3" s="1">
        <f t="shared" si="0"/>
        <v>21910</v>
      </c>
      <c r="R3" s="1">
        <f t="shared" si="0"/>
        <v>500</v>
      </c>
      <c r="S3" s="1">
        <f t="shared" si="1"/>
        <v>21410</v>
      </c>
    </row>
    <row r="4" spans="1:19" x14ac:dyDescent="0.25">
      <c r="A4" t="s">
        <v>19</v>
      </c>
      <c r="B4" t="s">
        <v>20</v>
      </c>
      <c r="C4" t="s">
        <v>476</v>
      </c>
      <c r="D4" t="s">
        <v>18</v>
      </c>
      <c r="E4" s="2">
        <v>7500</v>
      </c>
      <c r="G4" s="3">
        <v>44176</v>
      </c>
      <c r="H4" s="3">
        <v>43466</v>
      </c>
      <c r="J4" t="str">
        <f>VLOOKUP(B4,'[1]developer-agreement-contributio'!$A$1:$H$490, 1, FALSE)</f>
        <v>02/03264/S106/1</v>
      </c>
      <c r="K4" t="str">
        <f>VLOOKUP($B4,'[1]developer-agreement-contributio'!$A$1:$H$490, 3, FALSE)</f>
        <v>transport-and-travel</v>
      </c>
      <c r="L4" t="str">
        <f>VLOOKUP(C4, '[2]developer-agreement'!$A$1:$I$152, 6, FALSE)</f>
        <v>02/00566/FUL</v>
      </c>
      <c r="M4" s="1">
        <f>VLOOKUP($B4,'[1]developer-agreement-contributio'!$A$1:$H$490, 4, FALSE)</f>
        <v>7500</v>
      </c>
      <c r="N4" s="3">
        <f>VLOOKUP($B4,'[1]developer-agreement-contributio'!$A$1:$H$490, 6, FALSE)</f>
        <v>37704</v>
      </c>
      <c r="O4" s="1">
        <f t="shared" si="0"/>
        <v>0</v>
      </c>
      <c r="P4" s="1">
        <f t="shared" si="0"/>
        <v>0</v>
      </c>
      <c r="Q4" s="1">
        <f t="shared" si="0"/>
        <v>7500</v>
      </c>
      <c r="R4" s="1">
        <f t="shared" si="0"/>
        <v>0</v>
      </c>
      <c r="S4" s="1">
        <f t="shared" si="1"/>
        <v>7500</v>
      </c>
    </row>
    <row r="5" spans="1:19" x14ac:dyDescent="0.25">
      <c r="A5" t="s">
        <v>24</v>
      </c>
      <c r="B5" t="s">
        <v>25</v>
      </c>
      <c r="C5" t="s">
        <v>478</v>
      </c>
      <c r="D5" t="s">
        <v>18</v>
      </c>
      <c r="E5" s="2">
        <v>6000</v>
      </c>
      <c r="G5" s="3">
        <v>44176</v>
      </c>
      <c r="H5" s="3">
        <v>43466</v>
      </c>
      <c r="J5" t="str">
        <f>VLOOKUP(B5,'[1]developer-agreement-contributio'!$A$1:$H$490, 1, FALSE)</f>
        <v>06/01520/S106/1</v>
      </c>
      <c r="K5" t="str">
        <f>VLOOKUP($B5,'[1]developer-agreement-contributio'!$A$1:$H$490, 3, FALSE)</f>
        <v>other</v>
      </c>
      <c r="L5" t="str">
        <f>VLOOKUP(C5, '[2]developer-agreement'!$A$1:$I$152, 6, FALSE)</f>
        <v>05/03255/FUL</v>
      </c>
      <c r="M5" s="1">
        <f>VLOOKUP($B5,'[1]developer-agreement-contributio'!$A$1:$H$490, 4, FALSE)</f>
        <v>6000</v>
      </c>
      <c r="N5" s="3">
        <f>VLOOKUP($B5,'[1]developer-agreement-contributio'!$A$1:$H$490, 6, FALSE)</f>
        <v>38805</v>
      </c>
      <c r="O5" s="1">
        <f t="shared" si="0"/>
        <v>0</v>
      </c>
      <c r="P5" s="1">
        <f t="shared" si="0"/>
        <v>0</v>
      </c>
      <c r="Q5" s="1">
        <f t="shared" si="0"/>
        <v>6000</v>
      </c>
      <c r="R5" s="1">
        <f t="shared" si="0"/>
        <v>0</v>
      </c>
      <c r="S5" s="1">
        <f t="shared" si="1"/>
        <v>6000</v>
      </c>
    </row>
    <row r="6" spans="1:19" x14ac:dyDescent="0.25">
      <c r="A6" t="s">
        <v>21</v>
      </c>
      <c r="B6" t="s">
        <v>22</v>
      </c>
      <c r="C6" t="s">
        <v>477</v>
      </c>
      <c r="D6" t="s">
        <v>18</v>
      </c>
      <c r="E6" s="2">
        <v>30000</v>
      </c>
      <c r="G6" s="3">
        <v>44176</v>
      </c>
      <c r="H6" s="3">
        <v>43466</v>
      </c>
      <c r="J6" t="str">
        <f>VLOOKUP(B6,'[1]developer-agreement-contributio'!$A$1:$H$490, 1, FALSE)</f>
        <v>06/00246/S106/13</v>
      </c>
      <c r="K6" t="str">
        <f>VLOOKUP($B6,'[1]developer-agreement-contributio'!$A$1:$H$490, 3, FALSE)</f>
        <v>highways</v>
      </c>
      <c r="L6" t="str">
        <f>VLOOKUP(C6, '[2]developer-agreement'!$A$1:$I$152, 6, FALSE)</f>
        <v>05/03958/OUT</v>
      </c>
      <c r="M6" s="1">
        <f>VLOOKUP($B6,'[1]developer-agreement-contributio'!$A$1:$H$490, 4, FALSE)</f>
        <v>50000</v>
      </c>
      <c r="N6" s="3">
        <f>VLOOKUP($B6,'[1]developer-agreement-contributio'!$A$1:$H$490, 6, FALSE)</f>
        <v>38898</v>
      </c>
      <c r="O6" s="1">
        <f t="shared" si="0"/>
        <v>0</v>
      </c>
      <c r="P6" s="1">
        <f t="shared" si="0"/>
        <v>0</v>
      </c>
      <c r="Q6" s="1">
        <f t="shared" si="0"/>
        <v>30000</v>
      </c>
      <c r="R6" s="1">
        <f t="shared" si="0"/>
        <v>30000</v>
      </c>
      <c r="S6" s="1">
        <f t="shared" si="1"/>
        <v>0</v>
      </c>
    </row>
    <row r="7" spans="1:19" x14ac:dyDescent="0.25">
      <c r="A7" t="s">
        <v>23</v>
      </c>
      <c r="B7" t="s">
        <v>22</v>
      </c>
      <c r="C7" t="s">
        <v>477</v>
      </c>
      <c r="D7" t="s">
        <v>13</v>
      </c>
      <c r="E7" s="4">
        <v>30000</v>
      </c>
      <c r="G7" s="3">
        <v>44539</v>
      </c>
      <c r="H7" s="3">
        <v>44046</v>
      </c>
      <c r="J7" t="str">
        <f>VLOOKUP(B7,'[1]developer-agreement-contributio'!$A$1:$H$490, 1, FALSE)</f>
        <v>06/00246/S106/13</v>
      </c>
      <c r="K7" t="str">
        <f>VLOOKUP($B7,'[1]developer-agreement-contributio'!$A$1:$H$490, 3, FALSE)</f>
        <v>highways</v>
      </c>
      <c r="L7" t="str">
        <f>VLOOKUP(C7, '[2]developer-agreement'!$A$1:$I$152, 6, FALSE)</f>
        <v>05/03958/OUT</v>
      </c>
      <c r="M7" s="1">
        <f>VLOOKUP($B7,'[1]developer-agreement-contributio'!$A$1:$H$490, 4, FALSE)</f>
        <v>50000</v>
      </c>
      <c r="N7" s="3">
        <f>VLOOKUP($B7,'[1]developer-agreement-contributio'!$A$1:$H$490, 6, FALSE)</f>
        <v>38898</v>
      </c>
      <c r="O7" s="1">
        <f t="shared" si="0"/>
        <v>0</v>
      </c>
      <c r="P7" s="1">
        <f t="shared" si="0"/>
        <v>0</v>
      </c>
      <c r="Q7" s="1">
        <f t="shared" si="0"/>
        <v>30000</v>
      </c>
      <c r="R7" s="1">
        <f t="shared" si="0"/>
        <v>30000</v>
      </c>
      <c r="S7" s="1">
        <f t="shared" si="1"/>
        <v>0</v>
      </c>
    </row>
    <row r="8" spans="1:19" x14ac:dyDescent="0.25">
      <c r="A8" t="s">
        <v>26</v>
      </c>
      <c r="B8" t="s">
        <v>27</v>
      </c>
      <c r="C8" t="s">
        <v>479</v>
      </c>
      <c r="D8" t="s">
        <v>18</v>
      </c>
      <c r="E8" s="2">
        <v>3000</v>
      </c>
      <c r="G8" s="3">
        <v>44176</v>
      </c>
      <c r="H8" s="3">
        <v>43466</v>
      </c>
      <c r="J8" t="str">
        <f>VLOOKUP(B8,'[1]developer-agreement-contributio'!$A$1:$H$490, 1, FALSE)</f>
        <v>07/03648/S106/3</v>
      </c>
      <c r="K8" t="str">
        <f>VLOOKUP($B8,'[1]developer-agreement-contributio'!$A$1:$H$490, 3, FALSE)</f>
        <v>highways</v>
      </c>
      <c r="L8" t="str">
        <f>VLOOKUP(C8, '[2]developer-agreement'!$A$1:$I$152, 6, FALSE)</f>
        <v>07/00780/FUL</v>
      </c>
      <c r="M8" s="1">
        <f>VLOOKUP($B8,'[1]developer-agreement-contributio'!$A$1:$H$490, 4, FALSE)</f>
        <v>3000</v>
      </c>
      <c r="N8" s="3">
        <f>VLOOKUP($B8,'[1]developer-agreement-contributio'!$A$1:$H$490, 6, FALSE)</f>
        <v>39401</v>
      </c>
      <c r="O8" s="1">
        <f t="shared" si="0"/>
        <v>0</v>
      </c>
      <c r="P8" s="1">
        <f t="shared" si="0"/>
        <v>0</v>
      </c>
      <c r="Q8" s="1">
        <f t="shared" si="0"/>
        <v>3000</v>
      </c>
      <c r="R8" s="1">
        <f t="shared" si="0"/>
        <v>0</v>
      </c>
      <c r="S8" s="1">
        <f t="shared" si="1"/>
        <v>3000</v>
      </c>
    </row>
    <row r="9" spans="1:19" x14ac:dyDescent="0.25">
      <c r="A9" t="s">
        <v>28</v>
      </c>
      <c r="B9" t="s">
        <v>27</v>
      </c>
      <c r="C9" t="s">
        <v>479</v>
      </c>
      <c r="D9" t="s">
        <v>29</v>
      </c>
      <c r="E9" s="4">
        <v>3000</v>
      </c>
      <c r="G9" s="3">
        <v>44539</v>
      </c>
      <c r="H9" s="3">
        <v>44046</v>
      </c>
      <c r="J9" t="str">
        <f>VLOOKUP(B9,'[1]developer-agreement-contributio'!$A$1:$H$490, 1, FALSE)</f>
        <v>07/03648/S106/3</v>
      </c>
      <c r="K9" t="str">
        <f>VLOOKUP($B9,'[1]developer-agreement-contributio'!$A$1:$H$490, 3, FALSE)</f>
        <v>highways</v>
      </c>
      <c r="L9" t="str">
        <f>VLOOKUP(C9, '[2]developer-agreement'!$A$1:$I$152, 6, FALSE)</f>
        <v>07/00780/FUL</v>
      </c>
      <c r="M9" s="1">
        <f>VLOOKUP($B9,'[1]developer-agreement-contributio'!$A$1:$H$490, 4, FALSE)</f>
        <v>3000</v>
      </c>
      <c r="N9" s="3">
        <f>VLOOKUP($B9,'[1]developer-agreement-contributio'!$A$1:$H$490, 6, FALSE)</f>
        <v>39401</v>
      </c>
      <c r="O9" s="1">
        <f t="shared" si="0"/>
        <v>0</v>
      </c>
      <c r="P9" s="1">
        <f t="shared" si="0"/>
        <v>0</v>
      </c>
      <c r="Q9" s="1">
        <f t="shared" si="0"/>
        <v>3000</v>
      </c>
      <c r="R9" s="1">
        <f t="shared" si="0"/>
        <v>0</v>
      </c>
      <c r="S9" s="1">
        <f t="shared" si="1"/>
        <v>3000</v>
      </c>
    </row>
    <row r="10" spans="1:19" x14ac:dyDescent="0.25">
      <c r="A10" t="s">
        <v>30</v>
      </c>
      <c r="B10" t="s">
        <v>31</v>
      </c>
      <c r="C10" t="s">
        <v>480</v>
      </c>
      <c r="D10" t="s">
        <v>18</v>
      </c>
      <c r="E10" s="2">
        <v>3938</v>
      </c>
      <c r="G10" s="3">
        <v>44176</v>
      </c>
      <c r="H10" s="3">
        <v>43466</v>
      </c>
      <c r="I10" s="3">
        <v>43466</v>
      </c>
      <c r="J10" t="str">
        <f>VLOOKUP(B10,'[1]developer-agreement-contributio'!$A$1:$H$490, 1, FALSE)</f>
        <v>08/00818/S106/2</v>
      </c>
      <c r="K10" t="str">
        <f>VLOOKUP($B10,'[1]developer-agreement-contributio'!$A$1:$H$490, 3, FALSE)</f>
        <v>open-space-and-leisure</v>
      </c>
      <c r="L10" t="str">
        <f>VLOOKUP(C10, '[2]developer-agreement'!$A$1:$I$152, 6, FALSE)</f>
        <v>07/03042/FUL</v>
      </c>
      <c r="M10" s="1">
        <f>VLOOKUP($B10,'[1]developer-agreement-contributio'!$A$1:$H$490, 4, FALSE)</f>
        <v>3938</v>
      </c>
      <c r="N10" s="3">
        <f>VLOOKUP($B10,'[1]developer-agreement-contributio'!$A$1:$H$490, 6, FALSE)</f>
        <v>39645</v>
      </c>
      <c r="O10" s="1">
        <f t="shared" si="0"/>
        <v>0</v>
      </c>
      <c r="P10" s="1">
        <f t="shared" si="0"/>
        <v>0</v>
      </c>
      <c r="Q10" s="1">
        <f t="shared" si="0"/>
        <v>3938</v>
      </c>
      <c r="R10" s="1">
        <f t="shared" si="0"/>
        <v>3938</v>
      </c>
      <c r="S10" s="1">
        <f t="shared" si="1"/>
        <v>0</v>
      </c>
    </row>
    <row r="11" spans="1:19" x14ac:dyDescent="0.25">
      <c r="A11" t="s">
        <v>32</v>
      </c>
      <c r="B11" t="s">
        <v>31</v>
      </c>
      <c r="C11" t="s">
        <v>480</v>
      </c>
      <c r="D11" t="s">
        <v>13</v>
      </c>
      <c r="E11" s="5">
        <v>3938</v>
      </c>
      <c r="G11" s="3">
        <v>44175</v>
      </c>
      <c r="H11" s="3">
        <v>43831</v>
      </c>
      <c r="J11" t="str">
        <f>VLOOKUP(B11,'[1]developer-agreement-contributio'!$A$1:$H$490, 1, FALSE)</f>
        <v>08/00818/S106/2</v>
      </c>
      <c r="K11" t="str">
        <f>VLOOKUP($B11,'[1]developer-agreement-contributio'!$A$1:$H$490, 3, FALSE)</f>
        <v>open-space-and-leisure</v>
      </c>
      <c r="L11" t="str">
        <f>VLOOKUP(C11, '[2]developer-agreement'!$A$1:$I$152, 6, FALSE)</f>
        <v>07/03042/FUL</v>
      </c>
      <c r="M11" s="1">
        <f>VLOOKUP($B11,'[1]developer-agreement-contributio'!$A$1:$H$490, 4, FALSE)</f>
        <v>3938</v>
      </c>
      <c r="N11" s="3">
        <f>VLOOKUP($B11,'[1]developer-agreement-contributio'!$A$1:$H$490, 6, FALSE)</f>
        <v>39645</v>
      </c>
      <c r="O11" s="1">
        <f t="shared" si="0"/>
        <v>0</v>
      </c>
      <c r="P11" s="1">
        <f t="shared" si="0"/>
        <v>0</v>
      </c>
      <c r="Q11" s="1">
        <f t="shared" si="0"/>
        <v>3938</v>
      </c>
      <c r="R11" s="1">
        <f t="shared" si="0"/>
        <v>3938</v>
      </c>
      <c r="S11" s="1">
        <f t="shared" si="1"/>
        <v>0</v>
      </c>
    </row>
    <row r="12" spans="1:19" x14ac:dyDescent="0.25">
      <c r="A12" t="s">
        <v>33</v>
      </c>
      <c r="B12" t="s">
        <v>34</v>
      </c>
      <c r="C12" t="s">
        <v>481</v>
      </c>
      <c r="D12" t="s">
        <v>18</v>
      </c>
      <c r="E12" s="2">
        <v>7055</v>
      </c>
      <c r="G12" s="3">
        <v>44176</v>
      </c>
      <c r="H12" s="3">
        <v>43466</v>
      </c>
      <c r="J12" t="str">
        <f>VLOOKUP(B12,'[1]developer-agreement-contributio'!$A$1:$H$490, 1, FALSE)</f>
        <v>09/01790/S106/1</v>
      </c>
      <c r="K12" t="str">
        <f>VLOOKUP($B12,'[1]developer-agreement-contributio'!$A$1:$H$490, 3, FALSE)</f>
        <v>highways</v>
      </c>
      <c r="L12" t="str">
        <f>VLOOKUP(C12, '[2]developer-agreement'!$A$1:$I$152, 6, FALSE)</f>
        <v>09/00480/FUL</v>
      </c>
      <c r="M12" s="1">
        <f>VLOOKUP($B12,'[1]developer-agreement-contributio'!$A$1:$H$490, 4, FALSE)</f>
        <v>6000</v>
      </c>
      <c r="N12" s="3">
        <f>VLOOKUP($B12,'[1]developer-agreement-contributio'!$A$1:$H$490, 6, FALSE)</f>
        <v>39997</v>
      </c>
      <c r="O12" s="1">
        <f t="shared" si="0"/>
        <v>0</v>
      </c>
      <c r="P12" s="1">
        <f t="shared" si="0"/>
        <v>0</v>
      </c>
      <c r="Q12" s="1">
        <f t="shared" si="0"/>
        <v>7055</v>
      </c>
      <c r="R12" s="1">
        <f t="shared" si="0"/>
        <v>0</v>
      </c>
      <c r="S12" s="1">
        <f t="shared" si="1"/>
        <v>7055</v>
      </c>
    </row>
    <row r="13" spans="1:19" x14ac:dyDescent="0.25">
      <c r="A13" t="s">
        <v>35</v>
      </c>
      <c r="B13" t="s">
        <v>36</v>
      </c>
      <c r="C13" t="s">
        <v>482</v>
      </c>
      <c r="D13" t="s">
        <v>18</v>
      </c>
      <c r="E13" s="2">
        <v>5000</v>
      </c>
      <c r="G13" s="3">
        <v>44176</v>
      </c>
      <c r="H13" s="3">
        <v>43466</v>
      </c>
      <c r="J13" t="str">
        <f>VLOOKUP(B13,'[1]developer-agreement-contributio'!$A$1:$H$490, 1, FALSE)</f>
        <v>10/00793/S106/3</v>
      </c>
      <c r="K13" t="str">
        <f>VLOOKUP($B13,'[1]developer-agreement-contributio'!$A$1:$H$490, 3, FALSE)</f>
        <v>open-space-and-leisure</v>
      </c>
      <c r="L13" t="str">
        <f>VLOOKUP(C13, '[2]developer-agreement'!$A$1:$I$152, 6, FALSE)</f>
        <v>09/03195/FUL</v>
      </c>
      <c r="M13" s="1">
        <f>VLOOKUP($B13,'[1]developer-agreement-contributio'!$A$1:$H$490, 4, FALSE)</f>
        <v>5000</v>
      </c>
      <c r="N13" s="3">
        <f>VLOOKUP($B13,'[1]developer-agreement-contributio'!$A$1:$H$490, 6, FALSE)</f>
        <v>40263</v>
      </c>
      <c r="O13" s="1">
        <f t="shared" si="0"/>
        <v>0</v>
      </c>
      <c r="P13" s="1">
        <f t="shared" si="0"/>
        <v>0</v>
      </c>
      <c r="Q13" s="1">
        <f t="shared" si="0"/>
        <v>5000</v>
      </c>
      <c r="R13" s="1">
        <f t="shared" si="0"/>
        <v>0</v>
      </c>
      <c r="S13" s="1">
        <f t="shared" si="1"/>
        <v>5000</v>
      </c>
    </row>
    <row r="14" spans="1:19" x14ac:dyDescent="0.25">
      <c r="A14" t="s">
        <v>37</v>
      </c>
      <c r="B14" t="s">
        <v>38</v>
      </c>
      <c r="C14" t="s">
        <v>482</v>
      </c>
      <c r="D14" t="s">
        <v>18</v>
      </c>
      <c r="E14" s="2">
        <v>2700</v>
      </c>
      <c r="G14" s="3">
        <v>44176</v>
      </c>
      <c r="H14" s="3">
        <v>43466</v>
      </c>
      <c r="J14" t="str">
        <f>VLOOKUP(B14,'[1]developer-agreement-contributio'!$A$1:$H$490, 1, FALSE)</f>
        <v>10/00793/S106/4</v>
      </c>
      <c r="K14" t="str">
        <f>VLOOKUP($B14,'[1]developer-agreement-contributio'!$A$1:$H$490, 3, FALSE)</f>
        <v>community-facilities</v>
      </c>
      <c r="L14" t="str">
        <f>VLOOKUP(C14, '[2]developer-agreement'!$A$1:$I$152, 6, FALSE)</f>
        <v>09/03195/FUL</v>
      </c>
      <c r="M14" s="1">
        <f>VLOOKUP($B14,'[1]developer-agreement-contributio'!$A$1:$H$490, 4, FALSE)</f>
        <v>2700</v>
      </c>
      <c r="N14" s="3">
        <f>VLOOKUP($B14,'[1]developer-agreement-contributio'!$A$1:$H$490, 6, FALSE)</f>
        <v>40263</v>
      </c>
      <c r="O14" s="1">
        <f t="shared" si="0"/>
        <v>0</v>
      </c>
      <c r="P14" s="1">
        <f t="shared" si="0"/>
        <v>0</v>
      </c>
      <c r="Q14" s="1">
        <f t="shared" si="0"/>
        <v>2700</v>
      </c>
      <c r="R14" s="1">
        <f t="shared" si="0"/>
        <v>0</v>
      </c>
      <c r="S14" s="1">
        <f t="shared" si="1"/>
        <v>2700</v>
      </c>
    </row>
    <row r="15" spans="1:19" x14ac:dyDescent="0.25">
      <c r="A15" t="s">
        <v>39</v>
      </c>
      <c r="B15" t="s">
        <v>40</v>
      </c>
      <c r="C15" t="s">
        <v>483</v>
      </c>
      <c r="D15" t="s">
        <v>18</v>
      </c>
      <c r="E15" s="2">
        <v>5000</v>
      </c>
      <c r="G15" s="3">
        <v>44176</v>
      </c>
      <c r="H15" s="3">
        <v>43466</v>
      </c>
      <c r="I15" s="3">
        <v>43466</v>
      </c>
      <c r="J15" t="str">
        <f>VLOOKUP(B15,'[1]developer-agreement-contributio'!$A$1:$H$490, 1, FALSE)</f>
        <v>10/02253/S106/3</v>
      </c>
      <c r="K15" t="str">
        <f>VLOOKUP($B15,'[1]developer-agreement-contributio'!$A$1:$H$490, 3, FALSE)</f>
        <v>highways</v>
      </c>
      <c r="L15" t="str">
        <f>VLOOKUP(C15, '[2]developer-agreement'!$A$1:$I$152, 6, FALSE)</f>
        <v>10/01274/FUL</v>
      </c>
      <c r="M15" s="1">
        <f>VLOOKUP($B15,'[1]developer-agreement-contributio'!$A$1:$H$490, 4, FALSE)</f>
        <v>5000</v>
      </c>
      <c r="N15" s="3">
        <f>VLOOKUP($B15,'[1]developer-agreement-contributio'!$A$1:$H$490, 6, FALSE)</f>
        <v>40410</v>
      </c>
      <c r="O15" s="1">
        <f t="shared" si="0"/>
        <v>0</v>
      </c>
      <c r="P15" s="1">
        <f t="shared" si="0"/>
        <v>0</v>
      </c>
      <c r="Q15" s="1">
        <f t="shared" si="0"/>
        <v>5000</v>
      </c>
      <c r="R15" s="1">
        <f t="shared" si="0"/>
        <v>5000</v>
      </c>
      <c r="S15" s="1">
        <f t="shared" si="1"/>
        <v>0</v>
      </c>
    </row>
    <row r="16" spans="1:19" x14ac:dyDescent="0.25">
      <c r="A16" t="s">
        <v>41</v>
      </c>
      <c r="B16" t="s">
        <v>40</v>
      </c>
      <c r="C16" t="s">
        <v>483</v>
      </c>
      <c r="D16" t="s">
        <v>13</v>
      </c>
      <c r="E16" s="5">
        <v>5000</v>
      </c>
      <c r="G16" s="3">
        <v>44175</v>
      </c>
      <c r="H16" s="3">
        <v>43862</v>
      </c>
      <c r="J16" t="str">
        <f>VLOOKUP(B16,'[1]developer-agreement-contributio'!$A$1:$H$490, 1, FALSE)</f>
        <v>10/02253/S106/3</v>
      </c>
      <c r="K16" t="str">
        <f>VLOOKUP($B16,'[1]developer-agreement-contributio'!$A$1:$H$490, 3, FALSE)</f>
        <v>highways</v>
      </c>
      <c r="L16" t="str">
        <f>VLOOKUP(C16, '[2]developer-agreement'!$A$1:$I$152, 6, FALSE)</f>
        <v>10/01274/FUL</v>
      </c>
      <c r="M16" s="1">
        <f>VLOOKUP($B16,'[1]developer-agreement-contributio'!$A$1:$H$490, 4, FALSE)</f>
        <v>5000</v>
      </c>
      <c r="N16" s="3">
        <f>VLOOKUP($B16,'[1]developer-agreement-contributio'!$A$1:$H$490, 6, FALSE)</f>
        <v>40410</v>
      </c>
      <c r="O16" s="1">
        <f t="shared" si="0"/>
        <v>0</v>
      </c>
      <c r="P16" s="1">
        <f t="shared" si="0"/>
        <v>0</v>
      </c>
      <c r="Q16" s="1">
        <f t="shared" si="0"/>
        <v>5000</v>
      </c>
      <c r="R16" s="1">
        <f t="shared" si="0"/>
        <v>5000</v>
      </c>
      <c r="S16" s="1">
        <f t="shared" si="1"/>
        <v>0</v>
      </c>
    </row>
    <row r="17" spans="1:19" x14ac:dyDescent="0.25">
      <c r="A17" t="s">
        <v>42</v>
      </c>
      <c r="B17" t="s">
        <v>43</v>
      </c>
      <c r="C17" t="s">
        <v>484</v>
      </c>
      <c r="D17" t="s">
        <v>13</v>
      </c>
      <c r="E17" s="2">
        <v>5583</v>
      </c>
      <c r="G17" s="3">
        <v>44175</v>
      </c>
      <c r="H17" s="3">
        <v>43770</v>
      </c>
      <c r="J17" t="str">
        <f>VLOOKUP(B17,'[1]developer-agreement-contributio'!$A$1:$H$490, 1, FALSE)</f>
        <v>11/00170/S106/1</v>
      </c>
      <c r="K17" t="str">
        <f>VLOOKUP($B17,'[1]developer-agreement-contributio'!$A$1:$H$490, 3, FALSE)</f>
        <v>open-space-and-leisure</v>
      </c>
      <c r="L17" t="str">
        <f>VLOOKUP(C17, '[2]developer-agreement'!$A$1:$I$152, 6, FALSE)</f>
        <v>10/01326/FUL</v>
      </c>
      <c r="M17" s="1">
        <f>VLOOKUP($B17,'[1]developer-agreement-contributio'!$A$1:$H$490, 4, FALSE)</f>
        <v>12876</v>
      </c>
      <c r="N17" s="3">
        <f>VLOOKUP($B17,'[1]developer-agreement-contributio'!$A$1:$H$490, 6, FALSE)</f>
        <v>40567</v>
      </c>
      <c r="O17" s="1">
        <f t="shared" si="0"/>
        <v>0</v>
      </c>
      <c r="P17" s="1">
        <f t="shared" si="0"/>
        <v>0</v>
      </c>
      <c r="Q17" s="1">
        <f t="shared" si="0"/>
        <v>5636</v>
      </c>
      <c r="R17" s="1">
        <f t="shared" si="0"/>
        <v>5583</v>
      </c>
      <c r="S17" s="1">
        <f t="shared" si="1"/>
        <v>53</v>
      </c>
    </row>
    <row r="18" spans="1:19" x14ac:dyDescent="0.25">
      <c r="A18" t="s">
        <v>44</v>
      </c>
      <c r="B18" t="s">
        <v>43</v>
      </c>
      <c r="C18" t="s">
        <v>484</v>
      </c>
      <c r="D18" t="s">
        <v>18</v>
      </c>
      <c r="E18" s="2">
        <v>5636</v>
      </c>
      <c r="G18" s="3">
        <v>44176</v>
      </c>
      <c r="H18" s="3">
        <v>43466</v>
      </c>
      <c r="J18" t="str">
        <f>VLOOKUP(B18,'[1]developer-agreement-contributio'!$A$1:$H$490, 1, FALSE)</f>
        <v>11/00170/S106/1</v>
      </c>
      <c r="K18" t="str">
        <f>VLOOKUP($B18,'[1]developer-agreement-contributio'!$A$1:$H$490, 3, FALSE)</f>
        <v>open-space-and-leisure</v>
      </c>
      <c r="L18" t="str">
        <f>VLOOKUP(C18, '[2]developer-agreement'!$A$1:$I$152, 6, FALSE)</f>
        <v>10/01326/FUL</v>
      </c>
      <c r="M18" s="1">
        <f>VLOOKUP($B18,'[1]developer-agreement-contributio'!$A$1:$H$490, 4, FALSE)</f>
        <v>12876</v>
      </c>
      <c r="N18" s="3">
        <f>VLOOKUP($B18,'[1]developer-agreement-contributio'!$A$1:$H$490, 6, FALSE)</f>
        <v>40567</v>
      </c>
      <c r="O18" s="1">
        <f t="shared" si="0"/>
        <v>0</v>
      </c>
      <c r="P18" s="1">
        <f t="shared" si="0"/>
        <v>0</v>
      </c>
      <c r="Q18" s="1">
        <f t="shared" si="0"/>
        <v>5636</v>
      </c>
      <c r="R18" s="1">
        <f t="shared" si="0"/>
        <v>5583</v>
      </c>
      <c r="S18" s="1">
        <f t="shared" si="1"/>
        <v>53</v>
      </c>
    </row>
    <row r="19" spans="1:19" x14ac:dyDescent="0.25">
      <c r="A19" t="s">
        <v>45</v>
      </c>
      <c r="B19" t="s">
        <v>46</v>
      </c>
      <c r="C19" t="s">
        <v>484</v>
      </c>
      <c r="D19" t="s">
        <v>18</v>
      </c>
      <c r="E19" s="2">
        <v>5808</v>
      </c>
      <c r="G19" s="3">
        <v>44176</v>
      </c>
      <c r="H19" s="3">
        <v>43466</v>
      </c>
      <c r="J19" t="str">
        <f>VLOOKUP(B19,'[1]developer-agreement-contributio'!$A$1:$H$490, 1, FALSE)</f>
        <v>11/00170/S106/2</v>
      </c>
      <c r="K19" t="str">
        <f>VLOOKUP($B19,'[1]developer-agreement-contributio'!$A$1:$H$490, 3, FALSE)</f>
        <v>health</v>
      </c>
      <c r="L19" t="str">
        <f>VLOOKUP(C19, '[2]developer-agreement'!$A$1:$I$152, 6, FALSE)</f>
        <v>10/01326/FUL</v>
      </c>
      <c r="M19" s="1">
        <f>VLOOKUP($B19,'[1]developer-agreement-contributio'!$A$1:$H$490, 4, FALSE)</f>
        <v>5808</v>
      </c>
      <c r="N19" s="3">
        <f>VLOOKUP($B19,'[1]developer-agreement-contributio'!$A$1:$H$490, 6, FALSE)</f>
        <v>40567</v>
      </c>
      <c r="O19" s="1">
        <f t="shared" si="0"/>
        <v>0</v>
      </c>
      <c r="P19" s="1">
        <f t="shared" si="0"/>
        <v>0</v>
      </c>
      <c r="Q19" s="1">
        <f t="shared" si="0"/>
        <v>5808</v>
      </c>
      <c r="R19" s="1">
        <f t="shared" si="0"/>
        <v>0</v>
      </c>
      <c r="S19" s="1">
        <f t="shared" si="1"/>
        <v>5808</v>
      </c>
    </row>
    <row r="20" spans="1:19" x14ac:dyDescent="0.25">
      <c r="A20" t="s">
        <v>109</v>
      </c>
      <c r="B20" t="s">
        <v>110</v>
      </c>
      <c r="C20" t="s">
        <v>500</v>
      </c>
      <c r="D20" t="s">
        <v>18</v>
      </c>
      <c r="E20" s="2">
        <v>21863</v>
      </c>
      <c r="G20" s="3">
        <v>44176</v>
      </c>
      <c r="H20" s="3">
        <v>43466</v>
      </c>
      <c r="J20" t="str">
        <f>VLOOKUP(B20,'[1]developer-agreement-contributio'!$A$1:$H$490, 1, FALSE)</f>
        <v>13/00293/S106/10</v>
      </c>
      <c r="K20" t="str">
        <f>VLOOKUP($B20,'[1]developer-agreement-contributio'!$A$1:$H$490, 3, FALSE)</f>
        <v>community-facilities</v>
      </c>
      <c r="L20" t="str">
        <f>VLOOKUP(C20, '[2]developer-agreement'!$A$1:$I$152, 6, FALSE)</f>
        <v>09/02537/FUL</v>
      </c>
      <c r="M20" s="1">
        <f>VLOOKUP($B20,'[1]developer-agreement-contributio'!$A$1:$H$490, 4, FALSE)</f>
        <v>21863</v>
      </c>
      <c r="N20" s="3">
        <f>VLOOKUP($B20,'[1]developer-agreement-contributio'!$A$1:$H$490, 6, FALSE)</f>
        <v>40590</v>
      </c>
      <c r="O20" s="1">
        <f t="shared" si="0"/>
        <v>0</v>
      </c>
      <c r="P20" s="1">
        <f t="shared" si="0"/>
        <v>0</v>
      </c>
      <c r="Q20" s="1">
        <f t="shared" si="0"/>
        <v>21863</v>
      </c>
      <c r="R20" s="1">
        <f t="shared" si="0"/>
        <v>0</v>
      </c>
      <c r="S20" s="1">
        <f t="shared" si="1"/>
        <v>21863</v>
      </c>
    </row>
    <row r="21" spans="1:19" x14ac:dyDescent="0.25">
      <c r="A21" t="s">
        <v>111</v>
      </c>
      <c r="B21" t="s">
        <v>112</v>
      </c>
      <c r="C21" t="s">
        <v>500</v>
      </c>
      <c r="D21" t="s">
        <v>13</v>
      </c>
      <c r="E21" s="2">
        <v>19291.45</v>
      </c>
      <c r="G21" s="3">
        <v>44175</v>
      </c>
      <c r="H21" s="3">
        <v>43800</v>
      </c>
      <c r="J21" t="str">
        <f>VLOOKUP(B21,'[1]developer-agreement-contributio'!$A$1:$H$490, 1, FALSE)</f>
        <v>13/00293/S106/11</v>
      </c>
      <c r="K21" t="str">
        <f>VLOOKUP($B21,'[1]developer-agreement-contributio'!$A$1:$H$490, 3, FALSE)</f>
        <v>health</v>
      </c>
      <c r="L21" t="str">
        <f>VLOOKUP(C21, '[2]developer-agreement'!$A$1:$I$152, 6, FALSE)</f>
        <v>09/02537/FUL</v>
      </c>
      <c r="M21" s="1">
        <f>VLOOKUP($B21,'[1]developer-agreement-contributio'!$A$1:$H$490, 4, FALSE)</f>
        <v>150000</v>
      </c>
      <c r="N21" s="3">
        <f>VLOOKUP($B21,'[1]developer-agreement-contributio'!$A$1:$H$490, 6, FALSE)</f>
        <v>40590</v>
      </c>
      <c r="O21" s="1">
        <f t="shared" si="0"/>
        <v>0</v>
      </c>
      <c r="P21" s="1">
        <f t="shared" si="0"/>
        <v>0</v>
      </c>
      <c r="Q21" s="1">
        <f t="shared" si="0"/>
        <v>42890.45</v>
      </c>
      <c r="R21" s="1">
        <f t="shared" si="0"/>
        <v>19291.45</v>
      </c>
      <c r="S21" s="1">
        <f t="shared" si="1"/>
        <v>23598.999999999996</v>
      </c>
    </row>
    <row r="22" spans="1:19" x14ac:dyDescent="0.25">
      <c r="A22" t="s">
        <v>113</v>
      </c>
      <c r="B22" t="s">
        <v>112</v>
      </c>
      <c r="C22" t="s">
        <v>500</v>
      </c>
      <c r="D22" t="s">
        <v>18</v>
      </c>
      <c r="E22" s="2">
        <v>42890.45</v>
      </c>
      <c r="G22" s="3">
        <v>44176</v>
      </c>
      <c r="H22" s="3">
        <v>43466</v>
      </c>
      <c r="J22" t="str">
        <f>VLOOKUP(B22,'[1]developer-agreement-contributio'!$A$1:$H$490, 1, FALSE)</f>
        <v>13/00293/S106/11</v>
      </c>
      <c r="K22" t="str">
        <f>VLOOKUP($B22,'[1]developer-agreement-contributio'!$A$1:$H$490, 3, FALSE)</f>
        <v>health</v>
      </c>
      <c r="L22" t="str">
        <f>VLOOKUP(C22, '[2]developer-agreement'!$A$1:$I$152, 6, FALSE)</f>
        <v>09/02537/FUL</v>
      </c>
      <c r="M22" s="1">
        <f>VLOOKUP($B22,'[1]developer-agreement-contributio'!$A$1:$H$490, 4, FALSE)</f>
        <v>150000</v>
      </c>
      <c r="N22" s="3">
        <f>VLOOKUP($B22,'[1]developer-agreement-contributio'!$A$1:$H$490, 6, FALSE)</f>
        <v>40590</v>
      </c>
      <c r="O22" s="1">
        <f t="shared" ref="O22:R41" si="2">SUMIFS($E:$E, $B:$B, $J22, $D:$D, O$1)</f>
        <v>0</v>
      </c>
      <c r="P22" s="1">
        <f t="shared" si="2"/>
        <v>0</v>
      </c>
      <c r="Q22" s="1">
        <f t="shared" si="2"/>
        <v>42890.45</v>
      </c>
      <c r="R22" s="1">
        <f t="shared" si="2"/>
        <v>19291.45</v>
      </c>
      <c r="S22" s="1">
        <f t="shared" si="1"/>
        <v>23598.999999999996</v>
      </c>
    </row>
    <row r="23" spans="1:19" x14ac:dyDescent="0.25">
      <c r="A23" t="s">
        <v>114</v>
      </c>
      <c r="B23" t="s">
        <v>115</v>
      </c>
      <c r="C23" t="s">
        <v>500</v>
      </c>
      <c r="D23" t="s">
        <v>18</v>
      </c>
      <c r="E23" s="2">
        <v>11889.33</v>
      </c>
      <c r="G23" s="3">
        <v>44176</v>
      </c>
      <c r="H23" s="3">
        <v>43466</v>
      </c>
      <c r="I23" s="3">
        <v>43739</v>
      </c>
      <c r="J23" t="str">
        <f>VLOOKUP(B23,'[1]developer-agreement-contributio'!$A$1:$H$490, 1, FALSE)</f>
        <v>13/00293/S106/12</v>
      </c>
      <c r="K23" t="str">
        <f>VLOOKUP($B23,'[1]developer-agreement-contributio'!$A$1:$H$490, 3, FALSE)</f>
        <v>community-facilities</v>
      </c>
      <c r="L23" t="str">
        <f>VLOOKUP(C23, '[2]developer-agreement'!$A$1:$I$152, 6, FALSE)</f>
        <v>09/02537/FUL</v>
      </c>
      <c r="M23" s="1">
        <f>VLOOKUP($B23,'[1]developer-agreement-contributio'!$A$1:$H$490, 4, FALSE)</f>
        <v>42190</v>
      </c>
      <c r="N23" s="3">
        <f>VLOOKUP($B23,'[1]developer-agreement-contributio'!$A$1:$H$490, 6, FALSE)</f>
        <v>40590</v>
      </c>
      <c r="O23" s="1">
        <f t="shared" si="2"/>
        <v>0</v>
      </c>
      <c r="P23" s="1">
        <f t="shared" si="2"/>
        <v>0</v>
      </c>
      <c r="Q23" s="1">
        <f t="shared" si="2"/>
        <v>11889.33</v>
      </c>
      <c r="R23" s="1">
        <f t="shared" si="2"/>
        <v>11889</v>
      </c>
      <c r="S23" s="1">
        <f t="shared" si="1"/>
        <v>0.32999999999992724</v>
      </c>
    </row>
    <row r="24" spans="1:19" x14ac:dyDescent="0.25">
      <c r="A24" t="s">
        <v>116</v>
      </c>
      <c r="B24" t="s">
        <v>115</v>
      </c>
      <c r="C24" t="s">
        <v>500</v>
      </c>
      <c r="D24" t="s">
        <v>13</v>
      </c>
      <c r="E24" s="2">
        <v>11889</v>
      </c>
      <c r="G24" s="3">
        <v>44175</v>
      </c>
      <c r="H24" s="3">
        <v>43739</v>
      </c>
      <c r="J24" t="str">
        <f>VLOOKUP(B24,'[1]developer-agreement-contributio'!$A$1:$H$490, 1, FALSE)</f>
        <v>13/00293/S106/12</v>
      </c>
      <c r="K24" t="str">
        <f>VLOOKUP($B24,'[1]developer-agreement-contributio'!$A$1:$H$490, 3, FALSE)</f>
        <v>community-facilities</v>
      </c>
      <c r="L24" t="str">
        <f>VLOOKUP(C24, '[2]developer-agreement'!$A$1:$I$152, 6, FALSE)</f>
        <v>09/02537/FUL</v>
      </c>
      <c r="M24" s="1">
        <f>VLOOKUP($B24,'[1]developer-agreement-contributio'!$A$1:$H$490, 4, FALSE)</f>
        <v>42190</v>
      </c>
      <c r="N24" s="3">
        <f>VLOOKUP($B24,'[1]developer-agreement-contributio'!$A$1:$H$490, 6, FALSE)</f>
        <v>40590</v>
      </c>
      <c r="O24" s="1">
        <f t="shared" si="2"/>
        <v>0</v>
      </c>
      <c r="P24" s="1">
        <f t="shared" si="2"/>
        <v>0</v>
      </c>
      <c r="Q24" s="1">
        <f t="shared" si="2"/>
        <v>11889.33</v>
      </c>
      <c r="R24" s="1">
        <f t="shared" si="2"/>
        <v>11889</v>
      </c>
      <c r="S24" s="1">
        <f t="shared" si="1"/>
        <v>0.32999999999992724</v>
      </c>
    </row>
    <row r="25" spans="1:19" x14ac:dyDescent="0.25">
      <c r="A25" t="s">
        <v>117</v>
      </c>
      <c r="B25" t="s">
        <v>118</v>
      </c>
      <c r="C25" t="s">
        <v>500</v>
      </c>
      <c r="D25" t="s">
        <v>18</v>
      </c>
      <c r="E25" s="2">
        <v>1818</v>
      </c>
      <c r="G25" s="3">
        <v>44176</v>
      </c>
      <c r="H25" s="3">
        <v>43466</v>
      </c>
      <c r="I25" s="3">
        <v>43647</v>
      </c>
      <c r="J25" t="str">
        <f>VLOOKUP(B25,'[1]developer-agreement-contributio'!$A$1:$H$490, 1, FALSE)</f>
        <v>13/00293/S106/13</v>
      </c>
      <c r="K25" t="str">
        <f>VLOOKUP($B25,'[1]developer-agreement-contributio'!$A$1:$H$490, 3, FALSE)</f>
        <v>community-facilities</v>
      </c>
      <c r="L25" t="str">
        <f>VLOOKUP(C25, '[2]developer-agreement'!$A$1:$I$152, 6, FALSE)</f>
        <v>09/02537/FUL</v>
      </c>
      <c r="M25" s="1">
        <f>VLOOKUP($B25,'[1]developer-agreement-contributio'!$A$1:$H$490, 4, FALSE)</f>
        <v>210000</v>
      </c>
      <c r="N25" s="3">
        <f>VLOOKUP($B25,'[1]developer-agreement-contributio'!$A$1:$H$490, 6, FALSE)</f>
        <v>40590</v>
      </c>
      <c r="O25" s="1">
        <f t="shared" si="2"/>
        <v>0</v>
      </c>
      <c r="P25" s="1">
        <f t="shared" si="2"/>
        <v>0</v>
      </c>
      <c r="Q25" s="1">
        <f t="shared" si="2"/>
        <v>1818</v>
      </c>
      <c r="R25" s="1">
        <f t="shared" si="2"/>
        <v>1818</v>
      </c>
      <c r="S25" s="1">
        <f t="shared" si="1"/>
        <v>0</v>
      </c>
    </row>
    <row r="26" spans="1:19" x14ac:dyDescent="0.25">
      <c r="A26" t="s">
        <v>119</v>
      </c>
      <c r="B26" t="s">
        <v>118</v>
      </c>
      <c r="C26" t="s">
        <v>500</v>
      </c>
      <c r="D26" t="s">
        <v>13</v>
      </c>
      <c r="E26" s="2">
        <v>1818</v>
      </c>
      <c r="G26" s="3">
        <v>44175</v>
      </c>
      <c r="H26" s="3">
        <v>43647</v>
      </c>
      <c r="J26" t="str">
        <f>VLOOKUP(B26,'[1]developer-agreement-contributio'!$A$1:$H$490, 1, FALSE)</f>
        <v>13/00293/S106/13</v>
      </c>
      <c r="K26" t="str">
        <f>VLOOKUP($B26,'[1]developer-agreement-contributio'!$A$1:$H$490, 3, FALSE)</f>
        <v>community-facilities</v>
      </c>
      <c r="L26" t="str">
        <f>VLOOKUP(C26, '[2]developer-agreement'!$A$1:$I$152, 6, FALSE)</f>
        <v>09/02537/FUL</v>
      </c>
      <c r="M26" s="1">
        <f>VLOOKUP($B26,'[1]developer-agreement-contributio'!$A$1:$H$490, 4, FALSE)</f>
        <v>210000</v>
      </c>
      <c r="N26" s="3">
        <f>VLOOKUP($B26,'[1]developer-agreement-contributio'!$A$1:$H$490, 6, FALSE)</f>
        <v>40590</v>
      </c>
      <c r="O26" s="1">
        <f t="shared" si="2"/>
        <v>0</v>
      </c>
      <c r="P26" s="1">
        <f t="shared" si="2"/>
        <v>0</v>
      </c>
      <c r="Q26" s="1">
        <f t="shared" si="2"/>
        <v>1818</v>
      </c>
      <c r="R26" s="1">
        <f t="shared" si="2"/>
        <v>1818</v>
      </c>
      <c r="S26" s="1">
        <f t="shared" si="1"/>
        <v>0</v>
      </c>
    </row>
    <row r="27" spans="1:19" x14ac:dyDescent="0.25">
      <c r="A27" t="s">
        <v>120</v>
      </c>
      <c r="B27" t="s">
        <v>121</v>
      </c>
      <c r="C27" t="s">
        <v>500</v>
      </c>
      <c r="D27" t="s">
        <v>18</v>
      </c>
      <c r="E27" s="2">
        <v>48426</v>
      </c>
      <c r="G27" s="3">
        <v>44176</v>
      </c>
      <c r="H27" s="3">
        <v>43466</v>
      </c>
      <c r="J27" t="str">
        <f>VLOOKUP(B27,'[1]developer-agreement-contributio'!$A$1:$H$490, 1, FALSE)</f>
        <v>13/00293/S106/6</v>
      </c>
      <c r="K27" t="str">
        <f>VLOOKUP($B27,'[1]developer-agreement-contributio'!$A$1:$H$490, 3, FALSE)</f>
        <v>transport-and-travel</v>
      </c>
      <c r="L27" t="str">
        <f>VLOOKUP(C27, '[2]developer-agreement'!$A$1:$I$152, 6, FALSE)</f>
        <v>09/02537/FUL</v>
      </c>
      <c r="M27" s="1">
        <f>VLOOKUP($B27,'[1]developer-agreement-contributio'!$A$1:$H$490, 4, FALSE)</f>
        <v>150000</v>
      </c>
      <c r="N27" s="3">
        <f>VLOOKUP($B27,'[1]developer-agreement-contributio'!$A$1:$H$490, 6, FALSE)</f>
        <v>40590</v>
      </c>
      <c r="O27" s="1">
        <f t="shared" si="2"/>
        <v>0</v>
      </c>
      <c r="P27" s="1">
        <f t="shared" si="2"/>
        <v>0</v>
      </c>
      <c r="Q27" s="1">
        <f t="shared" si="2"/>
        <v>48426</v>
      </c>
      <c r="R27" s="1">
        <f t="shared" si="2"/>
        <v>0</v>
      </c>
      <c r="S27" s="1">
        <f t="shared" si="1"/>
        <v>48426</v>
      </c>
    </row>
    <row r="28" spans="1:19" x14ac:dyDescent="0.25">
      <c r="A28" t="s">
        <v>122</v>
      </c>
      <c r="B28" t="s">
        <v>123</v>
      </c>
      <c r="C28" t="s">
        <v>500</v>
      </c>
      <c r="D28" t="s">
        <v>18</v>
      </c>
      <c r="E28" s="2">
        <v>5000</v>
      </c>
      <c r="G28" s="3">
        <v>44176</v>
      </c>
      <c r="H28" s="3">
        <v>43466</v>
      </c>
      <c r="J28" t="str">
        <f>VLOOKUP(B28,'[1]developer-agreement-contributio'!$A$1:$H$490, 1, FALSE)</f>
        <v>13/00293/S106/7</v>
      </c>
      <c r="K28" t="str">
        <f>VLOOKUP($B28,'[1]developer-agreement-contributio'!$A$1:$H$490, 3, FALSE)</f>
        <v>other</v>
      </c>
      <c r="L28" t="str">
        <f>VLOOKUP(C28, '[2]developer-agreement'!$A$1:$I$152, 6, FALSE)</f>
        <v>09/02537/FUL</v>
      </c>
      <c r="M28" s="1">
        <f>VLOOKUP($B28,'[1]developer-agreement-contributio'!$A$1:$H$490, 4, FALSE)</f>
        <v>5000</v>
      </c>
      <c r="N28" s="3">
        <f>VLOOKUP($B28,'[1]developer-agreement-contributio'!$A$1:$H$490, 6, FALSE)</f>
        <v>40590</v>
      </c>
      <c r="O28" s="1">
        <f t="shared" si="2"/>
        <v>0</v>
      </c>
      <c r="P28" s="1">
        <f t="shared" si="2"/>
        <v>0</v>
      </c>
      <c r="Q28" s="1">
        <f t="shared" si="2"/>
        <v>5000</v>
      </c>
      <c r="R28" s="1">
        <f t="shared" si="2"/>
        <v>0</v>
      </c>
      <c r="S28" s="1">
        <f t="shared" si="1"/>
        <v>5000</v>
      </c>
    </row>
    <row r="29" spans="1:19" x14ac:dyDescent="0.25">
      <c r="A29" t="s">
        <v>55</v>
      </c>
      <c r="B29" t="s">
        <v>56</v>
      </c>
      <c r="C29" t="s">
        <v>487</v>
      </c>
      <c r="D29" t="s">
        <v>18</v>
      </c>
      <c r="E29" s="2">
        <v>19886</v>
      </c>
      <c r="G29" s="3">
        <v>44176</v>
      </c>
      <c r="H29" s="3">
        <v>43466</v>
      </c>
      <c r="J29" t="str">
        <f>VLOOKUP(B29,'[1]developer-agreement-contributio'!$A$1:$H$490, 1, FALSE)</f>
        <v>11/01755/S106/2</v>
      </c>
      <c r="K29" t="str">
        <f>VLOOKUP($B29,'[1]developer-agreement-contributio'!$A$1:$H$490, 3, FALSE)</f>
        <v>green-infrastructure</v>
      </c>
      <c r="L29" t="str">
        <f>VLOOKUP(C29, '[2]developer-agreement'!$A$1:$I$152, 6, FALSE)</f>
        <v>10/02655/FUL</v>
      </c>
      <c r="M29" s="1">
        <f>VLOOKUP($B29,'[1]developer-agreement-contributio'!$A$1:$H$490, 4, FALSE)</f>
        <v>25000</v>
      </c>
      <c r="N29" s="3">
        <f>VLOOKUP($B29,'[1]developer-agreement-contributio'!$A$1:$H$490, 6, FALSE)</f>
        <v>40592</v>
      </c>
      <c r="O29" s="1">
        <f t="shared" si="2"/>
        <v>0</v>
      </c>
      <c r="P29" s="1">
        <f t="shared" si="2"/>
        <v>0</v>
      </c>
      <c r="Q29" s="1">
        <f t="shared" si="2"/>
        <v>19886</v>
      </c>
      <c r="R29" s="1">
        <f t="shared" si="2"/>
        <v>0</v>
      </c>
      <c r="S29" s="1">
        <f t="shared" si="1"/>
        <v>19886</v>
      </c>
    </row>
    <row r="30" spans="1:19" x14ac:dyDescent="0.25">
      <c r="A30" t="s">
        <v>47</v>
      </c>
      <c r="B30" t="s">
        <v>48</v>
      </c>
      <c r="C30" t="s">
        <v>485</v>
      </c>
      <c r="D30" t="s">
        <v>18</v>
      </c>
      <c r="E30" s="2">
        <v>10000</v>
      </c>
      <c r="G30" s="3">
        <v>44176</v>
      </c>
      <c r="H30" s="3">
        <v>43466</v>
      </c>
      <c r="I30" s="3">
        <v>44547</v>
      </c>
      <c r="J30" t="str">
        <f>VLOOKUP(B30,'[1]developer-agreement-contributio'!$A$1:$H$490, 1, FALSE)</f>
        <v>11/00390/S106/1</v>
      </c>
      <c r="K30" t="str">
        <f>VLOOKUP($B30,'[1]developer-agreement-contributio'!$A$1:$H$490, 3, FALSE)</f>
        <v>highways</v>
      </c>
      <c r="L30" t="str">
        <f>VLOOKUP(C30, '[2]developer-agreement'!$A$1:$I$152, 6, FALSE)</f>
        <v>10/03104/FUL</v>
      </c>
      <c r="M30" s="1">
        <f>VLOOKUP($B30,'[1]developer-agreement-contributio'!$A$1:$H$490, 4, FALSE)</f>
        <v>10000</v>
      </c>
      <c r="N30" s="3">
        <f>VLOOKUP($B30,'[1]developer-agreement-contributio'!$A$1:$H$490, 6, FALSE)</f>
        <v>40647</v>
      </c>
      <c r="O30" s="1">
        <f t="shared" si="2"/>
        <v>0</v>
      </c>
      <c r="P30" s="1">
        <f t="shared" si="2"/>
        <v>0</v>
      </c>
      <c r="Q30" s="1">
        <f t="shared" si="2"/>
        <v>10000</v>
      </c>
      <c r="R30" s="1">
        <f t="shared" si="2"/>
        <v>10000</v>
      </c>
      <c r="S30" s="1">
        <f t="shared" si="1"/>
        <v>0</v>
      </c>
    </row>
    <row r="31" spans="1:19" x14ac:dyDescent="0.25">
      <c r="A31" t="s">
        <v>49</v>
      </c>
      <c r="B31" t="s">
        <v>48</v>
      </c>
      <c r="C31" t="s">
        <v>485</v>
      </c>
      <c r="D31" t="s">
        <v>13</v>
      </c>
      <c r="E31" s="4">
        <v>10000</v>
      </c>
      <c r="G31" s="3">
        <v>44539</v>
      </c>
      <c r="H31" s="3">
        <v>44046</v>
      </c>
      <c r="J31" t="str">
        <f>VLOOKUP(B31,'[1]developer-agreement-contributio'!$A$1:$H$490, 1, FALSE)</f>
        <v>11/00390/S106/1</v>
      </c>
      <c r="K31" t="str">
        <f>VLOOKUP($B31,'[1]developer-agreement-contributio'!$A$1:$H$490, 3, FALSE)</f>
        <v>highways</v>
      </c>
      <c r="L31" t="str">
        <f>VLOOKUP(C31, '[2]developer-agreement'!$A$1:$I$152, 6, FALSE)</f>
        <v>10/03104/FUL</v>
      </c>
      <c r="M31" s="1">
        <f>VLOOKUP($B31,'[1]developer-agreement-contributio'!$A$1:$H$490, 4, FALSE)</f>
        <v>10000</v>
      </c>
      <c r="N31" s="3">
        <f>VLOOKUP($B31,'[1]developer-agreement-contributio'!$A$1:$H$490, 6, FALSE)</f>
        <v>40647</v>
      </c>
      <c r="O31" s="1">
        <f t="shared" si="2"/>
        <v>0</v>
      </c>
      <c r="P31" s="1">
        <f t="shared" si="2"/>
        <v>0</v>
      </c>
      <c r="Q31" s="1">
        <f t="shared" si="2"/>
        <v>10000</v>
      </c>
      <c r="R31" s="1">
        <f t="shared" si="2"/>
        <v>10000</v>
      </c>
      <c r="S31" s="1">
        <f t="shared" si="1"/>
        <v>0</v>
      </c>
    </row>
    <row r="32" spans="1:19" x14ac:dyDescent="0.25">
      <c r="A32" t="s">
        <v>50</v>
      </c>
      <c r="B32" t="s">
        <v>51</v>
      </c>
      <c r="C32" t="s">
        <v>486</v>
      </c>
      <c r="D32" t="s">
        <v>18</v>
      </c>
      <c r="E32" s="2">
        <v>6776</v>
      </c>
      <c r="G32" s="3">
        <v>44176</v>
      </c>
      <c r="H32" s="3">
        <v>43466</v>
      </c>
      <c r="J32" t="str">
        <f>VLOOKUP(B32,'[1]developer-agreement-contributio'!$A$1:$H$490, 1, FALSE)</f>
        <v>11/01188/S106/1</v>
      </c>
      <c r="K32" t="str">
        <f>VLOOKUP($B32,'[1]developer-agreement-contributio'!$A$1:$H$490, 3, FALSE)</f>
        <v>health</v>
      </c>
      <c r="L32" t="str">
        <f>VLOOKUP(C32, '[2]developer-agreement'!$A$1:$I$152, 6, FALSE)</f>
        <v>11/00748/FUL</v>
      </c>
      <c r="M32" s="1">
        <f>VLOOKUP($B32,'[1]developer-agreement-contributio'!$A$1:$H$490, 4, FALSE)</f>
        <v>6776</v>
      </c>
      <c r="N32" s="3">
        <f>VLOOKUP($B32,'[1]developer-agreement-contributio'!$A$1:$H$490, 6, FALSE)</f>
        <v>40729</v>
      </c>
      <c r="O32" s="1">
        <f t="shared" si="2"/>
        <v>0</v>
      </c>
      <c r="P32" s="1">
        <f t="shared" si="2"/>
        <v>0</v>
      </c>
      <c r="Q32" s="1">
        <f t="shared" si="2"/>
        <v>6776</v>
      </c>
      <c r="R32" s="1">
        <f t="shared" si="2"/>
        <v>0</v>
      </c>
      <c r="S32" s="1">
        <f t="shared" si="1"/>
        <v>6776</v>
      </c>
    </row>
    <row r="33" spans="1:19" x14ac:dyDescent="0.25">
      <c r="A33" t="s">
        <v>52</v>
      </c>
      <c r="B33" t="s">
        <v>53</v>
      </c>
      <c r="C33" t="s">
        <v>486</v>
      </c>
      <c r="D33" t="s">
        <v>18</v>
      </c>
      <c r="E33" s="2">
        <v>5000</v>
      </c>
      <c r="G33" s="3">
        <v>44176</v>
      </c>
      <c r="H33" s="3">
        <v>43466</v>
      </c>
      <c r="I33" s="3">
        <v>43862</v>
      </c>
      <c r="J33" t="str">
        <f>VLOOKUP(B33,'[1]developer-agreement-contributio'!$A$1:$H$490, 1, FALSE)</f>
        <v>11/01188/S106/2</v>
      </c>
      <c r="K33" t="str">
        <f>VLOOKUP($B33,'[1]developer-agreement-contributio'!$A$1:$H$490, 3, FALSE)</f>
        <v>highways</v>
      </c>
      <c r="L33" t="str">
        <f>VLOOKUP(C33, '[2]developer-agreement'!$A$1:$I$152, 6, FALSE)</f>
        <v>11/00748/FUL</v>
      </c>
      <c r="M33" s="1">
        <f>VLOOKUP($B33,'[1]developer-agreement-contributio'!$A$1:$H$490, 4, FALSE)</f>
        <v>5000</v>
      </c>
      <c r="N33" s="3">
        <f>VLOOKUP($B33,'[1]developer-agreement-contributio'!$A$1:$H$490, 6, FALSE)</f>
        <v>40729</v>
      </c>
      <c r="O33" s="1">
        <f t="shared" si="2"/>
        <v>0</v>
      </c>
      <c r="P33" s="1">
        <f t="shared" si="2"/>
        <v>0</v>
      </c>
      <c r="Q33" s="1">
        <f t="shared" si="2"/>
        <v>5000</v>
      </c>
      <c r="R33" s="1">
        <f t="shared" si="2"/>
        <v>5000</v>
      </c>
      <c r="S33" s="1">
        <f t="shared" si="1"/>
        <v>0</v>
      </c>
    </row>
    <row r="34" spans="1:19" x14ac:dyDescent="0.25">
      <c r="A34" t="s">
        <v>54</v>
      </c>
      <c r="B34" t="s">
        <v>53</v>
      </c>
      <c r="C34" t="s">
        <v>486</v>
      </c>
      <c r="D34" t="s">
        <v>13</v>
      </c>
      <c r="E34" s="2">
        <v>5000</v>
      </c>
      <c r="G34" s="3">
        <v>44175</v>
      </c>
      <c r="H34" s="3">
        <v>43862</v>
      </c>
      <c r="J34" t="str">
        <f>VLOOKUP(B34,'[1]developer-agreement-contributio'!$A$1:$H$490, 1, FALSE)</f>
        <v>11/01188/S106/2</v>
      </c>
      <c r="K34" t="str">
        <f>VLOOKUP($B34,'[1]developer-agreement-contributio'!$A$1:$H$490, 3, FALSE)</f>
        <v>highways</v>
      </c>
      <c r="L34" t="str">
        <f>VLOOKUP(C34, '[2]developer-agreement'!$A$1:$I$152, 6, FALSE)</f>
        <v>11/00748/FUL</v>
      </c>
      <c r="M34" s="1">
        <f>VLOOKUP($B34,'[1]developer-agreement-contributio'!$A$1:$H$490, 4, FALSE)</f>
        <v>5000</v>
      </c>
      <c r="N34" s="3">
        <f>VLOOKUP($B34,'[1]developer-agreement-contributio'!$A$1:$H$490, 6, FALSE)</f>
        <v>40729</v>
      </c>
      <c r="O34" s="1">
        <f t="shared" si="2"/>
        <v>0</v>
      </c>
      <c r="P34" s="1">
        <f t="shared" si="2"/>
        <v>0</v>
      </c>
      <c r="Q34" s="1">
        <f t="shared" si="2"/>
        <v>5000</v>
      </c>
      <c r="R34" s="1">
        <f t="shared" si="2"/>
        <v>5000</v>
      </c>
      <c r="S34" s="1">
        <f t="shared" si="1"/>
        <v>0</v>
      </c>
    </row>
    <row r="35" spans="1:19" x14ac:dyDescent="0.25">
      <c r="A35" t="s">
        <v>64</v>
      </c>
      <c r="B35" t="s">
        <v>65</v>
      </c>
      <c r="C35" t="s">
        <v>490</v>
      </c>
      <c r="D35" t="s">
        <v>18</v>
      </c>
      <c r="E35" s="2">
        <v>1940</v>
      </c>
      <c r="G35" s="3">
        <v>44176</v>
      </c>
      <c r="H35" s="3">
        <v>43466</v>
      </c>
      <c r="J35" t="str">
        <f>VLOOKUP(B35,'[1]developer-agreement-contributio'!$A$1:$H$490, 1, FALSE)</f>
        <v>11/01942/S106/1</v>
      </c>
      <c r="K35" t="str">
        <f>VLOOKUP($B35,'[1]developer-agreement-contributio'!$A$1:$H$490, 3, FALSE)</f>
        <v>open-space-and-leisure</v>
      </c>
      <c r="L35" t="str">
        <f>VLOOKUP(C35, '[2]developer-agreement'!$A$1:$I$152, 6, FALSE)</f>
        <v>09/01841/FUL</v>
      </c>
      <c r="M35" s="1">
        <f>VLOOKUP($B35,'[1]developer-agreement-contributio'!$A$1:$H$490, 4, FALSE)</f>
        <v>1790</v>
      </c>
      <c r="N35" s="3">
        <f>VLOOKUP($B35,'[1]developer-agreement-contributio'!$A$1:$H$490, 6, FALSE)</f>
        <v>40805</v>
      </c>
      <c r="O35" s="1">
        <f t="shared" si="2"/>
        <v>0</v>
      </c>
      <c r="P35" s="1">
        <f t="shared" si="2"/>
        <v>0</v>
      </c>
      <c r="Q35" s="1">
        <f t="shared" si="2"/>
        <v>1940</v>
      </c>
      <c r="R35" s="1">
        <f t="shared" si="2"/>
        <v>0</v>
      </c>
      <c r="S35" s="1">
        <f t="shared" si="1"/>
        <v>1940</v>
      </c>
    </row>
    <row r="36" spans="1:19" x14ac:dyDescent="0.25">
      <c r="A36" t="s">
        <v>66</v>
      </c>
      <c r="B36" t="s">
        <v>67</v>
      </c>
      <c r="C36" t="s">
        <v>491</v>
      </c>
      <c r="D36" t="s">
        <v>18</v>
      </c>
      <c r="E36" s="2">
        <v>5000</v>
      </c>
      <c r="G36" s="3">
        <v>44176</v>
      </c>
      <c r="H36" s="3">
        <v>43466</v>
      </c>
      <c r="I36" s="3">
        <v>43862</v>
      </c>
      <c r="J36" t="str">
        <f>VLOOKUP(B36,'[1]developer-agreement-contributio'!$A$1:$H$490, 1, FALSE)</f>
        <v>11/01967/S106/1</v>
      </c>
      <c r="K36" t="str">
        <f>VLOOKUP($B36,'[1]developer-agreement-contributio'!$A$1:$H$490, 3, FALSE)</f>
        <v>highways</v>
      </c>
      <c r="L36" t="str">
        <f>VLOOKUP(C36, '[2]developer-agreement'!$A$1:$I$152, 6, FALSE)</f>
        <v>11/01346/FUL</v>
      </c>
      <c r="M36" s="1">
        <f>VLOOKUP($B36,'[1]developer-agreement-contributio'!$A$1:$H$490, 4, FALSE)</f>
        <v>5000</v>
      </c>
      <c r="N36" s="3">
        <f>VLOOKUP($B36,'[1]developer-agreement-contributio'!$A$1:$H$490, 6, FALSE)</f>
        <v>40878</v>
      </c>
      <c r="O36" s="1">
        <f t="shared" si="2"/>
        <v>0</v>
      </c>
      <c r="P36" s="1">
        <f t="shared" si="2"/>
        <v>0</v>
      </c>
      <c r="Q36" s="1">
        <f t="shared" si="2"/>
        <v>5000</v>
      </c>
      <c r="R36" s="1">
        <f t="shared" si="2"/>
        <v>5000</v>
      </c>
      <c r="S36" s="1">
        <f t="shared" si="1"/>
        <v>0</v>
      </c>
    </row>
    <row r="37" spans="1:19" x14ac:dyDescent="0.25">
      <c r="A37" t="s">
        <v>68</v>
      </c>
      <c r="B37" t="s">
        <v>67</v>
      </c>
      <c r="C37" t="s">
        <v>491</v>
      </c>
      <c r="D37" t="s">
        <v>13</v>
      </c>
      <c r="E37" s="2">
        <v>5000</v>
      </c>
      <c r="G37" s="3">
        <v>44175</v>
      </c>
      <c r="H37" s="3">
        <v>43862</v>
      </c>
      <c r="J37" t="str">
        <f>VLOOKUP(B37,'[1]developer-agreement-contributio'!$A$1:$H$490, 1, FALSE)</f>
        <v>11/01967/S106/1</v>
      </c>
      <c r="K37" t="str">
        <f>VLOOKUP($B37,'[1]developer-agreement-contributio'!$A$1:$H$490, 3, FALSE)</f>
        <v>highways</v>
      </c>
      <c r="L37" t="str">
        <f>VLOOKUP(C37, '[2]developer-agreement'!$A$1:$I$152, 6, FALSE)</f>
        <v>11/01346/FUL</v>
      </c>
      <c r="M37" s="1">
        <f>VLOOKUP($B37,'[1]developer-agreement-contributio'!$A$1:$H$490, 4, FALSE)</f>
        <v>5000</v>
      </c>
      <c r="N37" s="3">
        <f>VLOOKUP($B37,'[1]developer-agreement-contributio'!$A$1:$H$490, 6, FALSE)</f>
        <v>40878</v>
      </c>
      <c r="O37" s="1">
        <f t="shared" si="2"/>
        <v>0</v>
      </c>
      <c r="P37" s="1">
        <f t="shared" si="2"/>
        <v>0</v>
      </c>
      <c r="Q37" s="1">
        <f t="shared" si="2"/>
        <v>5000</v>
      </c>
      <c r="R37" s="1">
        <f t="shared" si="2"/>
        <v>5000</v>
      </c>
      <c r="S37" s="1">
        <f t="shared" si="1"/>
        <v>0</v>
      </c>
    </row>
    <row r="38" spans="1:19" x14ac:dyDescent="0.25">
      <c r="A38" t="s">
        <v>69</v>
      </c>
      <c r="B38" t="s">
        <v>70</v>
      </c>
      <c r="C38" t="s">
        <v>491</v>
      </c>
      <c r="D38" t="s">
        <v>18</v>
      </c>
      <c r="E38" s="2">
        <v>1365</v>
      </c>
      <c r="G38" s="3">
        <v>44176</v>
      </c>
      <c r="H38" s="3">
        <v>43466</v>
      </c>
      <c r="J38" t="str">
        <f>VLOOKUP(B38,'[1]developer-agreement-contributio'!$A$1:$H$490, 1, FALSE)</f>
        <v>11/01967/S106/3</v>
      </c>
      <c r="K38" t="str">
        <f>VLOOKUP($B38,'[1]developer-agreement-contributio'!$A$1:$H$490, 3, FALSE)</f>
        <v>community-facilities</v>
      </c>
      <c r="L38" t="str">
        <f>VLOOKUP(C38, '[2]developer-agreement'!$A$1:$I$152, 6, FALSE)</f>
        <v>11/01346/FUL</v>
      </c>
      <c r="M38" s="1">
        <f>VLOOKUP($B38,'[1]developer-agreement-contributio'!$A$1:$H$490, 4, FALSE)</f>
        <v>1365</v>
      </c>
      <c r="N38" s="3">
        <f>VLOOKUP($B38,'[1]developer-agreement-contributio'!$A$1:$H$490, 6, FALSE)</f>
        <v>40878</v>
      </c>
      <c r="O38" s="1">
        <f t="shared" si="2"/>
        <v>0</v>
      </c>
      <c r="P38" s="1">
        <f t="shared" si="2"/>
        <v>0</v>
      </c>
      <c r="Q38" s="1">
        <f t="shared" si="2"/>
        <v>1365</v>
      </c>
      <c r="R38" s="1">
        <f t="shared" si="2"/>
        <v>0</v>
      </c>
      <c r="S38" s="1">
        <f t="shared" si="1"/>
        <v>1365</v>
      </c>
    </row>
    <row r="39" spans="1:19" x14ac:dyDescent="0.25">
      <c r="A39" t="s">
        <v>71</v>
      </c>
      <c r="B39" t="s">
        <v>72</v>
      </c>
      <c r="C39" t="s">
        <v>491</v>
      </c>
      <c r="D39" t="s">
        <v>18</v>
      </c>
      <c r="E39" s="2">
        <v>6776</v>
      </c>
      <c r="G39" s="3">
        <v>44176</v>
      </c>
      <c r="H39" s="3">
        <v>43466</v>
      </c>
      <c r="J39" t="str">
        <f>VLOOKUP(B39,'[1]developer-agreement-contributio'!$A$1:$H$490, 1, FALSE)</f>
        <v>11/01967/S106/4</v>
      </c>
      <c r="K39" t="str">
        <f>VLOOKUP($B39,'[1]developer-agreement-contributio'!$A$1:$H$490, 3, FALSE)</f>
        <v>health</v>
      </c>
      <c r="L39" t="str">
        <f>VLOOKUP(C39, '[2]developer-agreement'!$A$1:$I$152, 6, FALSE)</f>
        <v>11/01346/FUL</v>
      </c>
      <c r="M39" s="1">
        <f>VLOOKUP($B39,'[1]developer-agreement-contributio'!$A$1:$H$490, 4, FALSE)</f>
        <v>6776</v>
      </c>
      <c r="N39" s="3">
        <f>VLOOKUP($B39,'[1]developer-agreement-contributio'!$A$1:$H$490, 6, FALSE)</f>
        <v>40878</v>
      </c>
      <c r="O39" s="1">
        <f t="shared" si="2"/>
        <v>0</v>
      </c>
      <c r="P39" s="1">
        <f t="shared" si="2"/>
        <v>0</v>
      </c>
      <c r="Q39" s="1">
        <f t="shared" si="2"/>
        <v>6776</v>
      </c>
      <c r="R39" s="1">
        <f t="shared" si="2"/>
        <v>0</v>
      </c>
      <c r="S39" s="1">
        <f t="shared" si="1"/>
        <v>6776</v>
      </c>
    </row>
    <row r="40" spans="1:19" x14ac:dyDescent="0.25">
      <c r="A40" t="s">
        <v>87</v>
      </c>
      <c r="B40" t="s">
        <v>88</v>
      </c>
      <c r="C40" t="s">
        <v>495</v>
      </c>
      <c r="D40" t="s">
        <v>11</v>
      </c>
      <c r="E40" s="2">
        <v>-285600</v>
      </c>
      <c r="G40" s="3">
        <v>44176</v>
      </c>
      <c r="H40" s="3">
        <v>43831</v>
      </c>
      <c r="I40" s="3">
        <v>43831</v>
      </c>
      <c r="J40" t="str">
        <f>VLOOKUP(B40,'[1]developer-agreement-contributio'!$A$1:$H$490, 1, FALSE)</f>
        <v>12/01233/S106/1</v>
      </c>
      <c r="K40" t="str">
        <f>VLOOKUP($B40,'[1]developer-agreement-contributio'!$A$1:$H$490, 3, FALSE)</f>
        <v>education</v>
      </c>
      <c r="L40" t="str">
        <f>VLOOKUP(C40, '[2]developer-agreement'!$A$1:$I$152, 6, FALSE)</f>
        <v>11/00226/OUT</v>
      </c>
      <c r="M40" s="1">
        <f>VLOOKUP($B40,'[1]developer-agreement-contributio'!$A$1:$H$490, 4, FALSE)</f>
        <v>840000</v>
      </c>
      <c r="N40" s="3">
        <f>VLOOKUP($B40,'[1]developer-agreement-contributio'!$A$1:$H$490, 6, FALSE)</f>
        <v>40883</v>
      </c>
      <c r="O40" s="1">
        <f t="shared" si="2"/>
        <v>0</v>
      </c>
      <c r="P40" s="1">
        <f t="shared" si="2"/>
        <v>-285600</v>
      </c>
      <c r="Q40" s="1">
        <f t="shared" si="2"/>
        <v>285600</v>
      </c>
      <c r="R40" s="1">
        <f t="shared" si="2"/>
        <v>285600</v>
      </c>
      <c r="S40" s="1">
        <f t="shared" si="1"/>
        <v>0</v>
      </c>
    </row>
    <row r="41" spans="1:19" x14ac:dyDescent="0.25">
      <c r="A41" t="s">
        <v>89</v>
      </c>
      <c r="B41" t="s">
        <v>88</v>
      </c>
      <c r="C41" t="s">
        <v>495</v>
      </c>
      <c r="D41" t="s">
        <v>18</v>
      </c>
      <c r="E41" s="2">
        <v>285600</v>
      </c>
      <c r="G41" s="3">
        <v>44175</v>
      </c>
      <c r="H41" s="3">
        <v>43831</v>
      </c>
      <c r="I41" s="3">
        <v>43832</v>
      </c>
      <c r="J41" t="str">
        <f>VLOOKUP(B41,'[1]developer-agreement-contributio'!$A$1:$H$490, 1, FALSE)</f>
        <v>12/01233/S106/1</v>
      </c>
      <c r="K41" t="str">
        <f>VLOOKUP($B41,'[1]developer-agreement-contributio'!$A$1:$H$490, 3, FALSE)</f>
        <v>education</v>
      </c>
      <c r="L41" t="str">
        <f>VLOOKUP(C41, '[2]developer-agreement'!$A$1:$I$152, 6, FALSE)</f>
        <v>11/00226/OUT</v>
      </c>
      <c r="M41" s="1">
        <f>VLOOKUP($B41,'[1]developer-agreement-contributio'!$A$1:$H$490, 4, FALSE)</f>
        <v>840000</v>
      </c>
      <c r="N41" s="3">
        <f>VLOOKUP($B41,'[1]developer-agreement-contributio'!$A$1:$H$490, 6, FALSE)</f>
        <v>40883</v>
      </c>
      <c r="O41" s="1">
        <f t="shared" si="2"/>
        <v>0</v>
      </c>
      <c r="P41" s="1">
        <f t="shared" si="2"/>
        <v>-285600</v>
      </c>
      <c r="Q41" s="1">
        <f t="shared" si="2"/>
        <v>285600</v>
      </c>
      <c r="R41" s="1">
        <f t="shared" si="2"/>
        <v>285600</v>
      </c>
      <c r="S41" s="1">
        <f t="shared" si="1"/>
        <v>0</v>
      </c>
    </row>
    <row r="42" spans="1:19" x14ac:dyDescent="0.25">
      <c r="A42" t="s">
        <v>90</v>
      </c>
      <c r="B42" t="s">
        <v>88</v>
      </c>
      <c r="C42" t="s">
        <v>495</v>
      </c>
      <c r="D42" t="s">
        <v>13</v>
      </c>
      <c r="E42" s="2">
        <v>285600</v>
      </c>
      <c r="G42" s="3">
        <v>44175</v>
      </c>
      <c r="H42" s="3">
        <v>43831</v>
      </c>
      <c r="J42" t="str">
        <f>VLOOKUP(B42,'[1]developer-agreement-contributio'!$A$1:$H$490, 1, FALSE)</f>
        <v>12/01233/S106/1</v>
      </c>
      <c r="K42" t="str">
        <f>VLOOKUP($B42,'[1]developer-agreement-contributio'!$A$1:$H$490, 3, FALSE)</f>
        <v>education</v>
      </c>
      <c r="L42" t="str">
        <f>VLOOKUP(C42, '[2]developer-agreement'!$A$1:$I$152, 6, FALSE)</f>
        <v>11/00226/OUT</v>
      </c>
      <c r="M42" s="1">
        <f>VLOOKUP($B42,'[1]developer-agreement-contributio'!$A$1:$H$490, 4, FALSE)</f>
        <v>840000</v>
      </c>
      <c r="N42" s="3">
        <f>VLOOKUP($B42,'[1]developer-agreement-contributio'!$A$1:$H$490, 6, FALSE)</f>
        <v>40883</v>
      </c>
      <c r="O42" s="1">
        <f t="shared" ref="O42:R61" si="3">SUMIFS($E:$E, $B:$B, $J42, $D:$D, O$1)</f>
        <v>0</v>
      </c>
      <c r="P42" s="1">
        <f t="shared" si="3"/>
        <v>-285600</v>
      </c>
      <c r="Q42" s="1">
        <f t="shared" si="3"/>
        <v>285600</v>
      </c>
      <c r="R42" s="1">
        <f t="shared" si="3"/>
        <v>285600</v>
      </c>
      <c r="S42" s="1">
        <f t="shared" si="1"/>
        <v>0</v>
      </c>
    </row>
    <row r="43" spans="1:19" x14ac:dyDescent="0.25">
      <c r="A43" t="s">
        <v>91</v>
      </c>
      <c r="B43" t="s">
        <v>92</v>
      </c>
      <c r="C43" t="s">
        <v>495</v>
      </c>
      <c r="D43" t="s">
        <v>13</v>
      </c>
      <c r="E43" s="2">
        <v>1020000</v>
      </c>
      <c r="G43" s="3">
        <v>44175</v>
      </c>
      <c r="H43" s="3">
        <v>43831</v>
      </c>
      <c r="J43" t="str">
        <f>VLOOKUP(B43,'[1]developer-agreement-contributio'!$A$1:$H$490, 1, FALSE)</f>
        <v>12/01233/S106/2</v>
      </c>
      <c r="K43" t="str">
        <f>VLOOKUP($B43,'[1]developer-agreement-contributio'!$A$1:$H$490, 3, FALSE)</f>
        <v>affordable-housing</v>
      </c>
      <c r="L43" t="str">
        <f>VLOOKUP(C43, '[2]developer-agreement'!$A$1:$I$152, 6, FALSE)</f>
        <v>11/00226/OUT</v>
      </c>
      <c r="M43" s="1">
        <f>VLOOKUP($B43,'[1]developer-agreement-contributio'!$A$1:$H$490, 4, FALSE)</f>
        <v>3000000</v>
      </c>
      <c r="N43" s="3">
        <f>VLOOKUP($B43,'[1]developer-agreement-contributio'!$A$1:$H$490, 6, FALSE)</f>
        <v>40883</v>
      </c>
      <c r="O43" s="1">
        <f t="shared" si="3"/>
        <v>0</v>
      </c>
      <c r="P43" s="1">
        <f t="shared" si="3"/>
        <v>-1020000</v>
      </c>
      <c r="Q43" s="1">
        <f t="shared" si="3"/>
        <v>1020000</v>
      </c>
      <c r="R43" s="1">
        <f t="shared" si="3"/>
        <v>1020000</v>
      </c>
      <c r="S43" s="1">
        <f t="shared" si="1"/>
        <v>0</v>
      </c>
    </row>
    <row r="44" spans="1:19" x14ac:dyDescent="0.25">
      <c r="A44" t="s">
        <v>93</v>
      </c>
      <c r="B44" t="s">
        <v>92</v>
      </c>
      <c r="C44" t="s">
        <v>495</v>
      </c>
      <c r="D44" t="s">
        <v>11</v>
      </c>
      <c r="E44" s="2">
        <v>-1020000</v>
      </c>
      <c r="G44" s="3">
        <v>44176</v>
      </c>
      <c r="H44" s="3">
        <v>43831</v>
      </c>
      <c r="I44" s="3">
        <v>43831</v>
      </c>
      <c r="J44" t="str">
        <f>VLOOKUP(B44,'[1]developer-agreement-contributio'!$A$1:$H$490, 1, FALSE)</f>
        <v>12/01233/S106/2</v>
      </c>
      <c r="K44" t="str">
        <f>VLOOKUP($B44,'[1]developer-agreement-contributio'!$A$1:$H$490, 3, FALSE)</f>
        <v>affordable-housing</v>
      </c>
      <c r="L44" t="str">
        <f>VLOOKUP(C44, '[2]developer-agreement'!$A$1:$I$152, 6, FALSE)</f>
        <v>11/00226/OUT</v>
      </c>
      <c r="M44" s="1">
        <f>VLOOKUP($B44,'[1]developer-agreement-contributio'!$A$1:$H$490, 4, FALSE)</f>
        <v>3000000</v>
      </c>
      <c r="N44" s="3">
        <f>VLOOKUP($B44,'[1]developer-agreement-contributio'!$A$1:$H$490, 6, FALSE)</f>
        <v>40883</v>
      </c>
      <c r="O44" s="1">
        <f t="shared" si="3"/>
        <v>0</v>
      </c>
      <c r="P44" s="1">
        <f t="shared" si="3"/>
        <v>-1020000</v>
      </c>
      <c r="Q44" s="1">
        <f t="shared" si="3"/>
        <v>1020000</v>
      </c>
      <c r="R44" s="1">
        <f t="shared" si="3"/>
        <v>1020000</v>
      </c>
      <c r="S44" s="1">
        <f t="shared" si="1"/>
        <v>0</v>
      </c>
    </row>
    <row r="45" spans="1:19" x14ac:dyDescent="0.25">
      <c r="A45" t="s">
        <v>94</v>
      </c>
      <c r="B45" t="s">
        <v>92</v>
      </c>
      <c r="C45" t="s">
        <v>495</v>
      </c>
      <c r="D45" t="s">
        <v>18</v>
      </c>
      <c r="E45" s="2">
        <v>1020000</v>
      </c>
      <c r="G45" s="3">
        <v>44176</v>
      </c>
      <c r="H45" s="3">
        <v>43831</v>
      </c>
      <c r="I45" s="3">
        <v>43831</v>
      </c>
      <c r="J45" t="str">
        <f>VLOOKUP(B45,'[1]developer-agreement-contributio'!$A$1:$H$490, 1, FALSE)</f>
        <v>12/01233/S106/2</v>
      </c>
      <c r="K45" t="str">
        <f>VLOOKUP($B45,'[1]developer-agreement-contributio'!$A$1:$H$490, 3, FALSE)</f>
        <v>affordable-housing</v>
      </c>
      <c r="L45" t="str">
        <f>VLOOKUP(C45, '[2]developer-agreement'!$A$1:$I$152, 6, FALSE)</f>
        <v>11/00226/OUT</v>
      </c>
      <c r="M45" s="1">
        <f>VLOOKUP($B45,'[1]developer-agreement-contributio'!$A$1:$H$490, 4, FALSE)</f>
        <v>3000000</v>
      </c>
      <c r="N45" s="3">
        <f>VLOOKUP($B45,'[1]developer-agreement-contributio'!$A$1:$H$490, 6, FALSE)</f>
        <v>40883</v>
      </c>
      <c r="O45" s="1">
        <f t="shared" si="3"/>
        <v>0</v>
      </c>
      <c r="P45" s="1">
        <f t="shared" si="3"/>
        <v>-1020000</v>
      </c>
      <c r="Q45" s="1">
        <f t="shared" si="3"/>
        <v>1020000</v>
      </c>
      <c r="R45" s="1">
        <f t="shared" si="3"/>
        <v>1020000</v>
      </c>
      <c r="S45" s="1">
        <f t="shared" si="1"/>
        <v>0</v>
      </c>
    </row>
    <row r="46" spans="1:19" x14ac:dyDescent="0.25">
      <c r="A46" t="s">
        <v>57</v>
      </c>
      <c r="B46" t="s">
        <v>58</v>
      </c>
      <c r="C46" t="s">
        <v>488</v>
      </c>
      <c r="D46" t="s">
        <v>18</v>
      </c>
      <c r="E46" s="2">
        <v>125000</v>
      </c>
      <c r="G46" s="3">
        <v>44176</v>
      </c>
      <c r="H46" s="3">
        <v>43466</v>
      </c>
      <c r="I46" s="3">
        <v>44547</v>
      </c>
      <c r="J46" t="str">
        <f>VLOOKUP(B46,'[1]developer-agreement-contributio'!$A$1:$H$490, 1, FALSE)</f>
        <v>11/01818/S106/3</v>
      </c>
      <c r="K46" t="str">
        <f>VLOOKUP($B46,'[1]developer-agreement-contributio'!$A$1:$H$490, 3, FALSE)</f>
        <v>highways</v>
      </c>
      <c r="L46" t="str">
        <f>VLOOKUP(C46, '[2]developer-agreement'!$A$1:$I$152, 6, FALSE)</f>
        <v>11/01957/FUL</v>
      </c>
      <c r="M46" s="1">
        <f>VLOOKUP($B46,'[1]developer-agreement-contributio'!$A$1:$H$490, 4, FALSE)</f>
        <v>125000</v>
      </c>
      <c r="N46" s="3">
        <f>VLOOKUP($B46,'[1]developer-agreement-contributio'!$A$1:$H$490, 6, FALSE)</f>
        <v>40896</v>
      </c>
      <c r="O46" s="1">
        <f t="shared" si="3"/>
        <v>0</v>
      </c>
      <c r="P46" s="1">
        <f t="shared" si="3"/>
        <v>0</v>
      </c>
      <c r="Q46" s="1">
        <f t="shared" si="3"/>
        <v>125000</v>
      </c>
      <c r="R46" s="1">
        <f t="shared" si="3"/>
        <v>0</v>
      </c>
      <c r="S46" s="1">
        <f t="shared" si="1"/>
        <v>125000</v>
      </c>
    </row>
    <row r="47" spans="1:19" x14ac:dyDescent="0.25">
      <c r="A47" t="s">
        <v>59</v>
      </c>
      <c r="B47" t="s">
        <v>58</v>
      </c>
      <c r="C47" t="s">
        <v>488</v>
      </c>
      <c r="D47" t="s">
        <v>29</v>
      </c>
      <c r="E47" s="4">
        <v>125000</v>
      </c>
      <c r="G47" s="3">
        <v>44539</v>
      </c>
      <c r="H47" s="3">
        <v>44046</v>
      </c>
      <c r="J47" t="str">
        <f>VLOOKUP(B47,'[1]developer-agreement-contributio'!$A$1:$H$490, 1, FALSE)</f>
        <v>11/01818/S106/3</v>
      </c>
      <c r="K47" t="str">
        <f>VLOOKUP($B47,'[1]developer-agreement-contributio'!$A$1:$H$490, 3, FALSE)</f>
        <v>highways</v>
      </c>
      <c r="L47" t="str">
        <f>VLOOKUP(C47, '[2]developer-agreement'!$A$1:$I$152, 6, FALSE)</f>
        <v>11/01957/FUL</v>
      </c>
      <c r="M47" s="1">
        <f>VLOOKUP($B47,'[1]developer-agreement-contributio'!$A$1:$H$490, 4, FALSE)</f>
        <v>125000</v>
      </c>
      <c r="N47" s="3">
        <f>VLOOKUP($B47,'[1]developer-agreement-contributio'!$A$1:$H$490, 6, FALSE)</f>
        <v>40896</v>
      </c>
      <c r="O47" s="1">
        <f t="shared" si="3"/>
        <v>0</v>
      </c>
      <c r="P47" s="1">
        <f t="shared" si="3"/>
        <v>0</v>
      </c>
      <c r="Q47" s="1">
        <f t="shared" si="3"/>
        <v>125000</v>
      </c>
      <c r="R47" s="1">
        <f t="shared" si="3"/>
        <v>0</v>
      </c>
      <c r="S47" s="1">
        <f t="shared" si="1"/>
        <v>125000</v>
      </c>
    </row>
    <row r="48" spans="1:19" x14ac:dyDescent="0.25">
      <c r="A48" t="s">
        <v>60</v>
      </c>
      <c r="B48" t="s">
        <v>61</v>
      </c>
      <c r="C48" t="s">
        <v>489</v>
      </c>
      <c r="D48" t="s">
        <v>18</v>
      </c>
      <c r="E48" s="2">
        <v>20000</v>
      </c>
      <c r="G48" s="3">
        <v>44176</v>
      </c>
      <c r="H48" s="3">
        <v>43466</v>
      </c>
      <c r="J48" t="str">
        <f>VLOOKUP(B48,'[1]developer-agreement-contributio'!$A$1:$H$490, 1, FALSE)</f>
        <v>11/01867/S106/13</v>
      </c>
      <c r="K48" t="str">
        <f>VLOOKUP($B48,'[1]developer-agreement-contributio'!$A$1:$H$490, 3, FALSE)</f>
        <v>highways</v>
      </c>
      <c r="L48" t="str">
        <f>VLOOKUP(C48, '[2]developer-agreement'!$A$1:$I$152, 6, FALSE)</f>
        <v>11/01345/FUL</v>
      </c>
      <c r="M48" s="1">
        <f>VLOOKUP($B48,'[1]developer-agreement-contributio'!$A$1:$H$490, 4, FALSE)</f>
        <v>20000</v>
      </c>
      <c r="N48" s="3">
        <f>VLOOKUP($B48,'[1]developer-agreement-contributio'!$A$1:$H$490, 6, FALSE)</f>
        <v>40896</v>
      </c>
      <c r="O48" s="1">
        <f t="shared" si="3"/>
        <v>0</v>
      </c>
      <c r="P48" s="1">
        <f t="shared" si="3"/>
        <v>0</v>
      </c>
      <c r="Q48" s="1">
        <f t="shared" si="3"/>
        <v>20000</v>
      </c>
      <c r="R48" s="1">
        <f t="shared" si="3"/>
        <v>0</v>
      </c>
      <c r="S48" s="1">
        <f t="shared" si="1"/>
        <v>20000</v>
      </c>
    </row>
    <row r="49" spans="1:19" x14ac:dyDescent="0.25">
      <c r="A49" t="s">
        <v>62</v>
      </c>
      <c r="B49" t="s">
        <v>63</v>
      </c>
      <c r="C49" t="s">
        <v>489</v>
      </c>
      <c r="D49" t="s">
        <v>18</v>
      </c>
      <c r="E49" s="2">
        <v>85000</v>
      </c>
      <c r="G49" s="3">
        <v>44176</v>
      </c>
      <c r="H49" s="3">
        <v>43466</v>
      </c>
      <c r="J49" t="str">
        <f>VLOOKUP(B49,'[1]developer-agreement-contributio'!$A$1:$H$490, 1, FALSE)</f>
        <v>11/01867/S106/8</v>
      </c>
      <c r="K49" t="str">
        <f>VLOOKUP($B49,'[1]developer-agreement-contributio'!$A$1:$H$490, 3, FALSE)</f>
        <v>highways</v>
      </c>
      <c r="L49" t="str">
        <f>VLOOKUP(C49, '[2]developer-agreement'!$A$1:$I$152, 6, FALSE)</f>
        <v>11/01345/FUL</v>
      </c>
      <c r="M49" s="1">
        <f>VLOOKUP($B49,'[1]developer-agreement-contributio'!$A$1:$H$490, 4, FALSE)</f>
        <v>85000</v>
      </c>
      <c r="N49" s="3">
        <f>VLOOKUP($B49,'[1]developer-agreement-contributio'!$A$1:$H$490, 6, FALSE)</f>
        <v>40896</v>
      </c>
      <c r="O49" s="1">
        <f t="shared" si="3"/>
        <v>0</v>
      </c>
      <c r="P49" s="1">
        <f t="shared" si="3"/>
        <v>0</v>
      </c>
      <c r="Q49" s="1">
        <f t="shared" si="3"/>
        <v>85000</v>
      </c>
      <c r="R49" s="1">
        <f t="shared" si="3"/>
        <v>0</v>
      </c>
      <c r="S49" s="1">
        <f t="shared" si="1"/>
        <v>85000</v>
      </c>
    </row>
    <row r="50" spans="1:19" x14ac:dyDescent="0.25">
      <c r="A50" t="s">
        <v>300</v>
      </c>
      <c r="B50" t="s">
        <v>301</v>
      </c>
      <c r="C50" t="s">
        <v>518</v>
      </c>
      <c r="D50" t="s">
        <v>18</v>
      </c>
      <c r="E50" s="2">
        <v>153000</v>
      </c>
      <c r="G50" s="3">
        <v>44176</v>
      </c>
      <c r="H50" s="3">
        <v>43466</v>
      </c>
      <c r="J50" t="str">
        <f>VLOOKUP(B50,'[1]developer-agreement-contributio'!$A$1:$H$490, 1, FALSE)</f>
        <v>15/00642/S106/2</v>
      </c>
      <c r="K50" t="str">
        <f>VLOOKUP($B50,'[1]developer-agreement-contributio'!$A$1:$H$490, 3, FALSE)</f>
        <v>highways</v>
      </c>
      <c r="L50" t="str">
        <f>VLOOKUP(C50, '[2]developer-agreement'!$A$1:$I$152, 6, FALSE)</f>
        <v>11/01307/OUT</v>
      </c>
      <c r="M50" s="1">
        <f>VLOOKUP($B50,'[1]developer-agreement-contributio'!$A$1:$H$490, 4, FALSE)</f>
        <v>153000</v>
      </c>
      <c r="N50" s="3">
        <f>VLOOKUP($B50,'[1]developer-agreement-contributio'!$A$1:$H$490, 6, FALSE)</f>
        <v>40980</v>
      </c>
      <c r="O50" s="1">
        <f t="shared" si="3"/>
        <v>0</v>
      </c>
      <c r="P50" s="1">
        <f t="shared" si="3"/>
        <v>0</v>
      </c>
      <c r="Q50" s="1">
        <f t="shared" si="3"/>
        <v>153000</v>
      </c>
      <c r="R50" s="1">
        <f t="shared" si="3"/>
        <v>0</v>
      </c>
      <c r="S50" s="1">
        <f t="shared" si="1"/>
        <v>153000</v>
      </c>
    </row>
    <row r="51" spans="1:19" x14ac:dyDescent="0.25">
      <c r="A51" t="s">
        <v>302</v>
      </c>
      <c r="B51" t="s">
        <v>303</v>
      </c>
      <c r="C51" t="s">
        <v>518</v>
      </c>
      <c r="D51" t="s">
        <v>18</v>
      </c>
      <c r="E51" s="2">
        <v>68082</v>
      </c>
      <c r="G51" s="3">
        <v>44176</v>
      </c>
      <c r="H51" s="3">
        <v>43466</v>
      </c>
      <c r="J51" t="str">
        <f>VLOOKUP(B51,'[1]developer-agreement-contributio'!$A$1:$H$490, 1, FALSE)</f>
        <v>15/00642/S106/3</v>
      </c>
      <c r="K51" t="str">
        <f>VLOOKUP($B51,'[1]developer-agreement-contributio'!$A$1:$H$490, 3, FALSE)</f>
        <v>education</v>
      </c>
      <c r="L51" t="str">
        <f>VLOOKUP(C51, '[2]developer-agreement'!$A$1:$I$152, 6, FALSE)</f>
        <v>11/01307/OUT</v>
      </c>
      <c r="M51" s="1">
        <f>VLOOKUP($B51,'[1]developer-agreement-contributio'!$A$1:$H$490, 4, FALSE)</f>
        <v>68082</v>
      </c>
      <c r="N51" s="3">
        <f>VLOOKUP($B51,'[1]developer-agreement-contributio'!$A$1:$H$490, 6, FALSE)</f>
        <v>40980</v>
      </c>
      <c r="O51" s="1">
        <f t="shared" si="3"/>
        <v>0</v>
      </c>
      <c r="P51" s="1">
        <f t="shared" si="3"/>
        <v>0</v>
      </c>
      <c r="Q51" s="1">
        <f t="shared" si="3"/>
        <v>68082</v>
      </c>
      <c r="R51" s="1">
        <f t="shared" si="3"/>
        <v>0</v>
      </c>
      <c r="S51" s="1">
        <f t="shared" si="1"/>
        <v>68082</v>
      </c>
    </row>
    <row r="52" spans="1:19" x14ac:dyDescent="0.25">
      <c r="A52" t="s">
        <v>304</v>
      </c>
      <c r="B52" t="s">
        <v>305</v>
      </c>
      <c r="C52" t="s">
        <v>518</v>
      </c>
      <c r="D52" t="s">
        <v>18</v>
      </c>
      <c r="E52" s="2">
        <v>31918</v>
      </c>
      <c r="G52" s="3">
        <v>44176</v>
      </c>
      <c r="H52" s="3">
        <v>43466</v>
      </c>
      <c r="J52" t="str">
        <f>VLOOKUP(B52,'[1]developer-agreement-contributio'!$A$1:$H$490, 1, FALSE)</f>
        <v>15/00642/S106/4</v>
      </c>
      <c r="K52" t="str">
        <f>VLOOKUP($B52,'[1]developer-agreement-contributio'!$A$1:$H$490, 3, FALSE)</f>
        <v>health</v>
      </c>
      <c r="L52" t="str">
        <f>VLOOKUP(C52, '[2]developer-agreement'!$A$1:$I$152, 6, FALSE)</f>
        <v>11/01307/OUT</v>
      </c>
      <c r="M52" s="1">
        <f>VLOOKUP($B52,'[1]developer-agreement-contributio'!$A$1:$H$490, 4, FALSE)</f>
        <v>31918</v>
      </c>
      <c r="N52" s="3">
        <f>VLOOKUP($B52,'[1]developer-agreement-contributio'!$A$1:$H$490, 6, FALSE)</f>
        <v>40980</v>
      </c>
      <c r="O52" s="1">
        <f t="shared" si="3"/>
        <v>0</v>
      </c>
      <c r="P52" s="1">
        <f t="shared" si="3"/>
        <v>0</v>
      </c>
      <c r="Q52" s="1">
        <f t="shared" si="3"/>
        <v>31918</v>
      </c>
      <c r="R52" s="1">
        <f t="shared" si="3"/>
        <v>0</v>
      </c>
      <c r="S52" s="1">
        <f t="shared" si="1"/>
        <v>31918</v>
      </c>
    </row>
    <row r="53" spans="1:19" x14ac:dyDescent="0.25">
      <c r="A53" t="s">
        <v>77</v>
      </c>
      <c r="B53" t="s">
        <v>78</v>
      </c>
      <c r="C53" t="s">
        <v>493</v>
      </c>
      <c r="D53" t="s">
        <v>18</v>
      </c>
      <c r="E53" s="2">
        <v>600</v>
      </c>
      <c r="G53" s="3">
        <v>44176</v>
      </c>
      <c r="H53" s="3">
        <v>43466</v>
      </c>
      <c r="I53" s="3">
        <v>43862</v>
      </c>
      <c r="J53" t="str">
        <f>VLOOKUP(B53,'[1]developer-agreement-contributio'!$A$1:$H$490, 1, FALSE)</f>
        <v>12/00598/S106/2</v>
      </c>
      <c r="K53" t="str">
        <f>VLOOKUP($B53,'[1]developer-agreement-contributio'!$A$1:$H$490, 3, FALSE)</f>
        <v>transport-and-travel</v>
      </c>
      <c r="L53" t="str">
        <f>VLOOKUP(C53, '[2]developer-agreement'!$A$1:$I$152, 6, FALSE)</f>
        <v>11/01834/FUL</v>
      </c>
      <c r="M53" s="1">
        <f>VLOOKUP($B53,'[1]developer-agreement-contributio'!$A$1:$H$490, 4, FALSE)</f>
        <v>600</v>
      </c>
      <c r="N53" s="3">
        <f>VLOOKUP($B53,'[1]developer-agreement-contributio'!$A$1:$H$490, 6, FALSE)</f>
        <v>41088</v>
      </c>
      <c r="O53" s="1">
        <f t="shared" si="3"/>
        <v>0</v>
      </c>
      <c r="P53" s="1">
        <f t="shared" si="3"/>
        <v>0</v>
      </c>
      <c r="Q53" s="1">
        <f t="shared" si="3"/>
        <v>600</v>
      </c>
      <c r="R53" s="1">
        <f t="shared" si="3"/>
        <v>600</v>
      </c>
      <c r="S53" s="1">
        <f t="shared" si="1"/>
        <v>0</v>
      </c>
    </row>
    <row r="54" spans="1:19" x14ac:dyDescent="0.25">
      <c r="A54" t="s">
        <v>79</v>
      </c>
      <c r="B54" t="s">
        <v>78</v>
      </c>
      <c r="C54" t="s">
        <v>493</v>
      </c>
      <c r="D54" t="s">
        <v>13</v>
      </c>
      <c r="E54" s="2">
        <v>600</v>
      </c>
      <c r="G54" s="3">
        <v>44175</v>
      </c>
      <c r="H54" s="3">
        <v>43862</v>
      </c>
      <c r="J54" t="str">
        <f>VLOOKUP(B54,'[1]developer-agreement-contributio'!$A$1:$H$490, 1, FALSE)</f>
        <v>12/00598/S106/2</v>
      </c>
      <c r="K54" t="str">
        <f>VLOOKUP($B54,'[1]developer-agreement-contributio'!$A$1:$H$490, 3, FALSE)</f>
        <v>transport-and-travel</v>
      </c>
      <c r="L54" t="str">
        <f>VLOOKUP(C54, '[2]developer-agreement'!$A$1:$I$152, 6, FALSE)</f>
        <v>11/01834/FUL</v>
      </c>
      <c r="M54" s="1">
        <f>VLOOKUP($B54,'[1]developer-agreement-contributio'!$A$1:$H$490, 4, FALSE)</f>
        <v>600</v>
      </c>
      <c r="N54" s="3">
        <f>VLOOKUP($B54,'[1]developer-agreement-contributio'!$A$1:$H$490, 6, FALSE)</f>
        <v>41088</v>
      </c>
      <c r="O54" s="1">
        <f t="shared" si="3"/>
        <v>0</v>
      </c>
      <c r="P54" s="1">
        <f t="shared" si="3"/>
        <v>0</v>
      </c>
      <c r="Q54" s="1">
        <f t="shared" si="3"/>
        <v>600</v>
      </c>
      <c r="R54" s="1">
        <f t="shared" si="3"/>
        <v>600</v>
      </c>
      <c r="S54" s="1">
        <f t="shared" si="1"/>
        <v>0</v>
      </c>
    </row>
    <row r="55" spans="1:19" x14ac:dyDescent="0.25">
      <c r="A55" t="s">
        <v>80</v>
      </c>
      <c r="B55" t="s">
        <v>81</v>
      </c>
      <c r="C55" t="s">
        <v>493</v>
      </c>
      <c r="D55" t="s">
        <v>18</v>
      </c>
      <c r="E55" s="2">
        <v>5000</v>
      </c>
      <c r="G55" s="3">
        <v>44176</v>
      </c>
      <c r="H55" s="3">
        <v>43466</v>
      </c>
      <c r="I55" s="3">
        <v>43862</v>
      </c>
      <c r="J55" t="str">
        <f>VLOOKUP(B55,'[1]developer-agreement-contributio'!$A$1:$H$490, 1, FALSE)</f>
        <v>12/00598/S106/3</v>
      </c>
      <c r="K55" t="str">
        <f>VLOOKUP($B55,'[1]developer-agreement-contributio'!$A$1:$H$490, 3, FALSE)</f>
        <v>highways</v>
      </c>
      <c r="L55" t="str">
        <f>VLOOKUP(C55, '[2]developer-agreement'!$A$1:$I$152, 6, FALSE)</f>
        <v>11/01834/FUL</v>
      </c>
      <c r="M55" s="1">
        <f>VLOOKUP($B55,'[1]developer-agreement-contributio'!$A$1:$H$490, 4, FALSE)</f>
        <v>5000</v>
      </c>
      <c r="N55" s="3">
        <f>VLOOKUP($B55,'[1]developer-agreement-contributio'!$A$1:$H$490, 6, FALSE)</f>
        <v>41088</v>
      </c>
      <c r="O55" s="1">
        <f t="shared" si="3"/>
        <v>0</v>
      </c>
      <c r="P55" s="1">
        <f t="shared" si="3"/>
        <v>0</v>
      </c>
      <c r="Q55" s="1">
        <f t="shared" si="3"/>
        <v>5000</v>
      </c>
      <c r="R55" s="1">
        <f t="shared" si="3"/>
        <v>5000</v>
      </c>
      <c r="S55" s="1">
        <f t="shared" si="1"/>
        <v>0</v>
      </c>
    </row>
    <row r="56" spans="1:19" x14ac:dyDescent="0.25">
      <c r="A56" t="s">
        <v>82</v>
      </c>
      <c r="B56" t="s">
        <v>81</v>
      </c>
      <c r="C56" t="s">
        <v>493</v>
      </c>
      <c r="D56" t="s">
        <v>13</v>
      </c>
      <c r="E56" s="2">
        <v>5000</v>
      </c>
      <c r="G56" s="3">
        <v>44175</v>
      </c>
      <c r="H56" s="3">
        <v>43862</v>
      </c>
      <c r="J56" t="str">
        <f>VLOOKUP(B56,'[1]developer-agreement-contributio'!$A$1:$H$490, 1, FALSE)</f>
        <v>12/00598/S106/3</v>
      </c>
      <c r="K56" t="str">
        <f>VLOOKUP($B56,'[1]developer-agreement-contributio'!$A$1:$H$490, 3, FALSE)</f>
        <v>highways</v>
      </c>
      <c r="L56" t="str">
        <f>VLOOKUP(C56, '[2]developer-agreement'!$A$1:$I$152, 6, FALSE)</f>
        <v>11/01834/FUL</v>
      </c>
      <c r="M56" s="1">
        <f>VLOOKUP($B56,'[1]developer-agreement-contributio'!$A$1:$H$490, 4, FALSE)</f>
        <v>5000</v>
      </c>
      <c r="N56" s="3">
        <f>VLOOKUP($B56,'[1]developer-agreement-contributio'!$A$1:$H$490, 6, FALSE)</f>
        <v>41088</v>
      </c>
      <c r="O56" s="1">
        <f t="shared" si="3"/>
        <v>0</v>
      </c>
      <c r="P56" s="1">
        <f t="shared" si="3"/>
        <v>0</v>
      </c>
      <c r="Q56" s="1">
        <f t="shared" si="3"/>
        <v>5000</v>
      </c>
      <c r="R56" s="1">
        <f t="shared" si="3"/>
        <v>5000</v>
      </c>
      <c r="S56" s="1">
        <f t="shared" si="1"/>
        <v>0</v>
      </c>
    </row>
    <row r="57" spans="1:19" x14ac:dyDescent="0.25">
      <c r="A57" t="s">
        <v>83</v>
      </c>
      <c r="B57" t="s">
        <v>84</v>
      </c>
      <c r="C57" t="s">
        <v>494</v>
      </c>
      <c r="D57" t="s">
        <v>18</v>
      </c>
      <c r="E57" s="2">
        <v>49296</v>
      </c>
      <c r="G57" s="3">
        <v>44176</v>
      </c>
      <c r="H57" s="3">
        <v>43466</v>
      </c>
      <c r="J57" t="str">
        <f>VLOOKUP(B57,'[1]developer-agreement-contributio'!$A$1:$H$490, 1, FALSE)</f>
        <v>12/01166/S106/2</v>
      </c>
      <c r="K57" t="str">
        <f>VLOOKUP($B57,'[1]developer-agreement-contributio'!$A$1:$H$490, 3, FALSE)</f>
        <v>transport-and-travel</v>
      </c>
      <c r="L57" t="str">
        <f>VLOOKUP(C57, '[2]developer-agreement'!$A$1:$I$152, 6, FALSE)</f>
        <v>11/00765/OUT</v>
      </c>
      <c r="M57" s="1">
        <f>VLOOKUP($B57,'[1]developer-agreement-contributio'!$A$1:$H$490, 4, FALSE)</f>
        <v>39280</v>
      </c>
      <c r="N57" s="3">
        <f>VLOOKUP($B57,'[1]developer-agreement-contributio'!$A$1:$H$490, 6, FALSE)</f>
        <v>41102</v>
      </c>
      <c r="O57" s="1">
        <f t="shared" si="3"/>
        <v>0</v>
      </c>
      <c r="P57" s="1">
        <f t="shared" si="3"/>
        <v>0</v>
      </c>
      <c r="Q57" s="1">
        <f t="shared" si="3"/>
        <v>49296</v>
      </c>
      <c r="R57" s="1">
        <f t="shared" si="3"/>
        <v>0</v>
      </c>
      <c r="S57" s="1">
        <f t="shared" si="1"/>
        <v>49296</v>
      </c>
    </row>
    <row r="58" spans="1:19" x14ac:dyDescent="0.25">
      <c r="A58" t="s">
        <v>85</v>
      </c>
      <c r="B58" t="s">
        <v>86</v>
      </c>
      <c r="C58" t="s">
        <v>494</v>
      </c>
      <c r="D58" t="s">
        <v>18</v>
      </c>
      <c r="E58" s="2">
        <v>283133</v>
      </c>
      <c r="G58" s="3">
        <v>44176</v>
      </c>
      <c r="H58" s="3">
        <v>43466</v>
      </c>
      <c r="J58" t="str">
        <f>VLOOKUP(B58,'[1]developer-agreement-contributio'!$A$1:$H$490, 1, FALSE)</f>
        <v>12/01166/S106/4</v>
      </c>
      <c r="K58" t="str">
        <f>VLOOKUP($B58,'[1]developer-agreement-contributio'!$A$1:$H$490, 3, FALSE)</f>
        <v>highways</v>
      </c>
      <c r="L58" t="str">
        <f>VLOOKUP(C58, '[2]developer-agreement'!$A$1:$I$152, 6, FALSE)</f>
        <v>11/00765/OUT</v>
      </c>
      <c r="M58" s="1">
        <f>VLOOKUP($B58,'[1]developer-agreement-contributio'!$A$1:$H$490, 4, FALSE)</f>
        <v>262500</v>
      </c>
      <c r="N58" s="3">
        <f>VLOOKUP($B58,'[1]developer-agreement-contributio'!$A$1:$H$490, 6, FALSE)</f>
        <v>41102</v>
      </c>
      <c r="O58" s="1">
        <f t="shared" si="3"/>
        <v>0</v>
      </c>
      <c r="P58" s="1">
        <f t="shared" si="3"/>
        <v>0</v>
      </c>
      <c r="Q58" s="1">
        <f t="shared" si="3"/>
        <v>283133</v>
      </c>
      <c r="R58" s="1">
        <f t="shared" si="3"/>
        <v>0</v>
      </c>
      <c r="S58" s="1">
        <f t="shared" si="1"/>
        <v>283133</v>
      </c>
    </row>
    <row r="59" spans="1:19" x14ac:dyDescent="0.25">
      <c r="A59" t="s">
        <v>95</v>
      </c>
      <c r="B59" t="s">
        <v>96</v>
      </c>
      <c r="C59" t="s">
        <v>496</v>
      </c>
      <c r="D59" t="s">
        <v>18</v>
      </c>
      <c r="E59" s="2">
        <v>10000</v>
      </c>
      <c r="G59" s="3">
        <v>44176</v>
      </c>
      <c r="H59" s="3">
        <v>43466</v>
      </c>
      <c r="I59" s="3">
        <v>43862</v>
      </c>
      <c r="J59" t="str">
        <f>VLOOKUP(B59,'[1]developer-agreement-contributio'!$A$1:$H$490, 1, FALSE)</f>
        <v>12/01234/S106/1</v>
      </c>
      <c r="K59" t="str">
        <f>VLOOKUP($B59,'[1]developer-agreement-contributio'!$A$1:$H$490, 3, FALSE)</f>
        <v>highways</v>
      </c>
      <c r="L59" t="str">
        <f>VLOOKUP(C59, '[2]developer-agreement'!$A$1:$I$152, 6, FALSE)</f>
        <v>12/00896/FUL</v>
      </c>
      <c r="M59" s="1">
        <f>VLOOKUP($B59,'[1]developer-agreement-contributio'!$A$1:$H$490, 4, FALSE)</f>
        <v>10000</v>
      </c>
      <c r="N59" s="3">
        <f>VLOOKUP($B59,'[1]developer-agreement-contributio'!$A$1:$H$490, 6, FALSE)</f>
        <v>41169</v>
      </c>
      <c r="O59" s="1">
        <f t="shared" si="3"/>
        <v>0</v>
      </c>
      <c r="P59" s="1">
        <f t="shared" si="3"/>
        <v>0</v>
      </c>
      <c r="Q59" s="1">
        <f t="shared" si="3"/>
        <v>10000</v>
      </c>
      <c r="R59" s="1">
        <f t="shared" si="3"/>
        <v>10000</v>
      </c>
      <c r="S59" s="1">
        <f t="shared" si="1"/>
        <v>0</v>
      </c>
    </row>
    <row r="60" spans="1:19" x14ac:dyDescent="0.25">
      <c r="A60" t="s">
        <v>97</v>
      </c>
      <c r="B60" t="s">
        <v>96</v>
      </c>
      <c r="C60" t="s">
        <v>496</v>
      </c>
      <c r="D60" t="s">
        <v>13</v>
      </c>
      <c r="E60" s="2">
        <v>10000</v>
      </c>
      <c r="G60" s="3">
        <v>44175</v>
      </c>
      <c r="H60" s="3">
        <v>43862</v>
      </c>
      <c r="J60" t="str">
        <f>VLOOKUP(B60,'[1]developer-agreement-contributio'!$A$1:$H$490, 1, FALSE)</f>
        <v>12/01234/S106/1</v>
      </c>
      <c r="K60" t="str">
        <f>VLOOKUP($B60,'[1]developer-agreement-contributio'!$A$1:$H$490, 3, FALSE)</f>
        <v>highways</v>
      </c>
      <c r="L60" t="str">
        <f>VLOOKUP(C60, '[2]developer-agreement'!$A$1:$I$152, 6, FALSE)</f>
        <v>12/00896/FUL</v>
      </c>
      <c r="M60" s="1">
        <f>VLOOKUP($B60,'[1]developer-agreement-contributio'!$A$1:$H$490, 4, FALSE)</f>
        <v>10000</v>
      </c>
      <c r="N60" s="3">
        <f>VLOOKUP($B60,'[1]developer-agreement-contributio'!$A$1:$H$490, 6, FALSE)</f>
        <v>41169</v>
      </c>
      <c r="O60" s="1">
        <f t="shared" si="3"/>
        <v>0</v>
      </c>
      <c r="P60" s="1">
        <f t="shared" si="3"/>
        <v>0</v>
      </c>
      <c r="Q60" s="1">
        <f t="shared" si="3"/>
        <v>10000</v>
      </c>
      <c r="R60" s="1">
        <f t="shared" si="3"/>
        <v>10000</v>
      </c>
      <c r="S60" s="1">
        <f t="shared" si="1"/>
        <v>0</v>
      </c>
    </row>
    <row r="61" spans="1:19" x14ac:dyDescent="0.25">
      <c r="A61" t="s">
        <v>98</v>
      </c>
      <c r="B61" t="s">
        <v>99</v>
      </c>
      <c r="C61" t="s">
        <v>496</v>
      </c>
      <c r="D61" t="s">
        <v>18</v>
      </c>
      <c r="E61" s="2">
        <v>6776</v>
      </c>
      <c r="G61" s="3">
        <v>44176</v>
      </c>
      <c r="H61" s="3">
        <v>43466</v>
      </c>
      <c r="J61" t="str">
        <f>VLOOKUP(B61,'[1]developer-agreement-contributio'!$A$1:$H$490, 1, FALSE)</f>
        <v>12/01234/S106/2</v>
      </c>
      <c r="K61" t="str">
        <f>VLOOKUP($B61,'[1]developer-agreement-contributio'!$A$1:$H$490, 3, FALSE)</f>
        <v>health</v>
      </c>
      <c r="L61" t="str">
        <f>VLOOKUP(C61, '[2]developer-agreement'!$A$1:$I$152, 6, FALSE)</f>
        <v>12/00896/FUL</v>
      </c>
      <c r="M61" s="1">
        <f>VLOOKUP($B61,'[1]developer-agreement-contributio'!$A$1:$H$490, 4, FALSE)</f>
        <v>6776</v>
      </c>
      <c r="N61" s="3">
        <f>VLOOKUP($B61,'[1]developer-agreement-contributio'!$A$1:$H$490, 6, FALSE)</f>
        <v>41169</v>
      </c>
      <c r="O61" s="1">
        <f t="shared" si="3"/>
        <v>0</v>
      </c>
      <c r="P61" s="1">
        <f t="shared" si="3"/>
        <v>0</v>
      </c>
      <c r="Q61" s="1">
        <f t="shared" si="3"/>
        <v>6776</v>
      </c>
      <c r="R61" s="1">
        <f t="shared" si="3"/>
        <v>0</v>
      </c>
      <c r="S61" s="1">
        <f t="shared" si="1"/>
        <v>6776</v>
      </c>
    </row>
    <row r="62" spans="1:19" x14ac:dyDescent="0.25">
      <c r="A62" t="s">
        <v>100</v>
      </c>
      <c r="B62" t="s">
        <v>101</v>
      </c>
      <c r="C62" t="s">
        <v>496</v>
      </c>
      <c r="D62" t="s">
        <v>18</v>
      </c>
      <c r="E62" s="2">
        <v>2306</v>
      </c>
      <c r="G62" s="3">
        <v>44176</v>
      </c>
      <c r="H62" s="3">
        <v>43466</v>
      </c>
      <c r="J62" t="str">
        <f>VLOOKUP(B62,'[1]developer-agreement-contributio'!$A$1:$H$490, 1, FALSE)</f>
        <v>12/01234/S106/3</v>
      </c>
      <c r="K62" t="str">
        <f>VLOOKUP($B62,'[1]developer-agreement-contributio'!$A$1:$H$490, 3, FALSE)</f>
        <v>open-space-and-leisure</v>
      </c>
      <c r="L62" t="str">
        <f>VLOOKUP(C62, '[2]developer-agreement'!$A$1:$I$152, 6, FALSE)</f>
        <v>12/00896/FUL</v>
      </c>
      <c r="M62" s="1">
        <f>VLOOKUP($B62,'[1]developer-agreement-contributio'!$A$1:$H$490, 4, FALSE)</f>
        <v>9506</v>
      </c>
      <c r="N62" s="3">
        <f>VLOOKUP($B62,'[1]developer-agreement-contributio'!$A$1:$H$490, 6, FALSE)</f>
        <v>41169</v>
      </c>
      <c r="O62" s="1">
        <f t="shared" ref="O62:R81" si="4">SUMIFS($E:$E, $B:$B, $J62, $D:$D, O$1)</f>
        <v>0</v>
      </c>
      <c r="P62" s="1">
        <f t="shared" si="4"/>
        <v>0</v>
      </c>
      <c r="Q62" s="1">
        <f t="shared" si="4"/>
        <v>2306</v>
      </c>
      <c r="R62" s="1">
        <f t="shared" si="4"/>
        <v>0</v>
      </c>
      <c r="S62" s="1">
        <f t="shared" si="1"/>
        <v>2306</v>
      </c>
    </row>
    <row r="63" spans="1:19" x14ac:dyDescent="0.25">
      <c r="A63" t="s">
        <v>199</v>
      </c>
      <c r="B63" t="s">
        <v>200</v>
      </c>
      <c r="C63" t="s">
        <v>512</v>
      </c>
      <c r="D63" t="s">
        <v>11</v>
      </c>
      <c r="E63" s="2">
        <v>-67626</v>
      </c>
      <c r="G63" s="3">
        <v>44176</v>
      </c>
      <c r="H63" s="3">
        <v>43586</v>
      </c>
      <c r="I63" s="3">
        <v>43586</v>
      </c>
      <c r="J63" t="str">
        <f>VLOOKUP(B63,'[1]developer-agreement-contributio'!$A$1:$H$490, 1, FALSE)</f>
        <v>14/01139/S106/10</v>
      </c>
      <c r="K63" t="str">
        <f>VLOOKUP($B63,'[1]developer-agreement-contributio'!$A$1:$H$490, 3, FALSE)</f>
        <v>community-facilities</v>
      </c>
      <c r="L63" t="str">
        <f>VLOOKUP(C63, '[2]developer-agreement'!$A$1:$I$152, 6, FALSE)</f>
        <v>11/02337/FUL</v>
      </c>
      <c r="M63" s="1">
        <f>VLOOKUP($B63,'[1]developer-agreement-contributio'!$A$1:$H$490, 4, FALSE)</f>
        <v>46630</v>
      </c>
      <c r="N63" s="3">
        <f>VLOOKUP($B63,'[1]developer-agreement-contributio'!$A$1:$H$490, 6, FALSE)</f>
        <v>41204</v>
      </c>
      <c r="O63" s="1">
        <f t="shared" si="4"/>
        <v>0</v>
      </c>
      <c r="P63" s="1">
        <f t="shared" si="4"/>
        <v>-67626</v>
      </c>
      <c r="Q63" s="1">
        <f t="shared" si="4"/>
        <v>67626</v>
      </c>
      <c r="R63" s="1">
        <f t="shared" si="4"/>
        <v>67626</v>
      </c>
      <c r="S63" s="1">
        <f t="shared" si="1"/>
        <v>0</v>
      </c>
    </row>
    <row r="64" spans="1:19" x14ac:dyDescent="0.25">
      <c r="A64" t="s">
        <v>201</v>
      </c>
      <c r="B64" t="s">
        <v>200</v>
      </c>
      <c r="C64" t="s">
        <v>512</v>
      </c>
      <c r="D64" t="s">
        <v>18</v>
      </c>
      <c r="E64" s="2">
        <v>67626</v>
      </c>
      <c r="G64" s="3">
        <v>44176</v>
      </c>
      <c r="H64" s="3">
        <v>43586</v>
      </c>
      <c r="I64" s="3">
        <v>44547</v>
      </c>
      <c r="J64" t="str">
        <f>VLOOKUP(B64,'[1]developer-agreement-contributio'!$A$1:$H$490, 1, FALSE)</f>
        <v>14/01139/S106/10</v>
      </c>
      <c r="K64" t="str">
        <f>VLOOKUP($B64,'[1]developer-agreement-contributio'!$A$1:$H$490, 3, FALSE)</f>
        <v>community-facilities</v>
      </c>
      <c r="L64" t="str">
        <f>VLOOKUP(C64, '[2]developer-agreement'!$A$1:$I$152, 6, FALSE)</f>
        <v>11/02337/FUL</v>
      </c>
      <c r="M64" s="1">
        <f>VLOOKUP($B64,'[1]developer-agreement-contributio'!$A$1:$H$490, 4, FALSE)</f>
        <v>46630</v>
      </c>
      <c r="N64" s="3">
        <f>VLOOKUP($B64,'[1]developer-agreement-contributio'!$A$1:$H$490, 6, FALSE)</f>
        <v>41204</v>
      </c>
      <c r="O64" s="1">
        <f t="shared" si="4"/>
        <v>0</v>
      </c>
      <c r="P64" s="1">
        <f t="shared" si="4"/>
        <v>-67626</v>
      </c>
      <c r="Q64" s="1">
        <f t="shared" si="4"/>
        <v>67626</v>
      </c>
      <c r="R64" s="1">
        <f t="shared" si="4"/>
        <v>67626</v>
      </c>
      <c r="S64" s="1">
        <f t="shared" si="1"/>
        <v>0</v>
      </c>
    </row>
    <row r="65" spans="1:19" x14ac:dyDescent="0.25">
      <c r="A65" t="s">
        <v>202</v>
      </c>
      <c r="B65" t="s">
        <v>200</v>
      </c>
      <c r="C65" t="s">
        <v>512</v>
      </c>
      <c r="D65" t="s">
        <v>13</v>
      </c>
      <c r="E65" s="2">
        <v>67626</v>
      </c>
      <c r="G65" s="3">
        <v>44175</v>
      </c>
      <c r="H65" s="3">
        <v>43739</v>
      </c>
      <c r="J65" t="str">
        <f>VLOOKUP(B65,'[1]developer-agreement-contributio'!$A$1:$H$490, 1, FALSE)</f>
        <v>14/01139/S106/10</v>
      </c>
      <c r="K65" t="str">
        <f>VLOOKUP($B65,'[1]developer-agreement-contributio'!$A$1:$H$490, 3, FALSE)</f>
        <v>community-facilities</v>
      </c>
      <c r="L65" t="str">
        <f>VLOOKUP(C65, '[2]developer-agreement'!$A$1:$I$152, 6, FALSE)</f>
        <v>11/02337/FUL</v>
      </c>
      <c r="M65" s="1">
        <f>VLOOKUP($B65,'[1]developer-agreement-contributio'!$A$1:$H$490, 4, FALSE)</f>
        <v>46630</v>
      </c>
      <c r="N65" s="3">
        <f>VLOOKUP($B65,'[1]developer-agreement-contributio'!$A$1:$H$490, 6, FALSE)</f>
        <v>41204</v>
      </c>
      <c r="O65" s="1">
        <f t="shared" si="4"/>
        <v>0</v>
      </c>
      <c r="P65" s="1">
        <f t="shared" si="4"/>
        <v>-67626</v>
      </c>
      <c r="Q65" s="1">
        <f t="shared" si="4"/>
        <v>67626</v>
      </c>
      <c r="R65" s="1">
        <f t="shared" si="4"/>
        <v>67626</v>
      </c>
      <c r="S65" s="1">
        <f t="shared" si="1"/>
        <v>0</v>
      </c>
    </row>
    <row r="66" spans="1:19" x14ac:dyDescent="0.25">
      <c r="A66" t="s">
        <v>203</v>
      </c>
      <c r="B66" t="s">
        <v>204</v>
      </c>
      <c r="C66" t="s">
        <v>512</v>
      </c>
      <c r="D66" t="s">
        <v>18</v>
      </c>
      <c r="E66" s="4">
        <v>335912</v>
      </c>
      <c r="G66" s="3">
        <v>44539</v>
      </c>
      <c r="H66" s="3">
        <v>44266</v>
      </c>
      <c r="I66" s="3">
        <v>44547</v>
      </c>
      <c r="J66" t="str">
        <f>VLOOKUP(B66,'[1]developer-agreement-contributio'!$A$1:$H$490, 1, FALSE)</f>
        <v>14/01139/S106/11</v>
      </c>
      <c r="K66" t="str">
        <f>VLOOKUP($B66,'[1]developer-agreement-contributio'!$A$1:$H$490, 3, FALSE)</f>
        <v>community-facilities</v>
      </c>
      <c r="L66" t="str">
        <f>VLOOKUP(C66, '[2]developer-agreement'!$A$1:$I$152, 6, FALSE)</f>
        <v>11/02337/FUL</v>
      </c>
      <c r="M66" s="1">
        <f>VLOOKUP($B66,'[1]developer-agreement-contributio'!$A$1:$H$490, 4, FALSE)</f>
        <v>335912</v>
      </c>
      <c r="N66" s="3">
        <f>VLOOKUP($B66,'[1]developer-agreement-contributio'!$A$1:$H$490, 6, FALSE)</f>
        <v>41204</v>
      </c>
      <c r="O66" s="1">
        <f t="shared" si="4"/>
        <v>0</v>
      </c>
      <c r="P66" s="1">
        <f t="shared" si="4"/>
        <v>517735</v>
      </c>
      <c r="Q66" s="1">
        <f t="shared" si="4"/>
        <v>853647</v>
      </c>
      <c r="R66" s="1">
        <f t="shared" si="4"/>
        <v>335912</v>
      </c>
      <c r="S66" s="1">
        <f t="shared" ref="S66:S129" si="5">Q66-R66</f>
        <v>517735</v>
      </c>
    </row>
    <row r="67" spans="1:19" x14ac:dyDescent="0.25">
      <c r="A67" t="s">
        <v>203</v>
      </c>
      <c r="B67" t="s">
        <v>204</v>
      </c>
      <c r="C67" t="s">
        <v>512</v>
      </c>
      <c r="D67" t="s">
        <v>211</v>
      </c>
      <c r="E67" s="4">
        <v>517735</v>
      </c>
      <c r="G67" s="3">
        <v>44539</v>
      </c>
      <c r="H67" s="3">
        <v>44110</v>
      </c>
      <c r="I67" s="3">
        <v>44547</v>
      </c>
      <c r="J67" t="str">
        <f>VLOOKUP(B67,'[1]developer-agreement-contributio'!$A$1:$H$490, 1, FALSE)</f>
        <v>14/01139/S106/11</v>
      </c>
      <c r="K67" t="str">
        <f>VLOOKUP($B67,'[1]developer-agreement-contributio'!$A$1:$H$490, 3, FALSE)</f>
        <v>community-facilities</v>
      </c>
      <c r="L67" t="str">
        <f>VLOOKUP(C67, '[2]developer-agreement'!$A$1:$I$152, 6, FALSE)</f>
        <v>11/02337/FUL</v>
      </c>
      <c r="M67" s="1">
        <f>VLOOKUP($B67,'[1]developer-agreement-contributio'!$A$1:$H$490, 4, FALSE)</f>
        <v>335912</v>
      </c>
      <c r="N67" s="3">
        <f>VLOOKUP($B67,'[1]developer-agreement-contributio'!$A$1:$H$490, 6, FALSE)</f>
        <v>41204</v>
      </c>
      <c r="O67" s="1">
        <f t="shared" si="4"/>
        <v>0</v>
      </c>
      <c r="P67" s="1">
        <f t="shared" si="4"/>
        <v>517735</v>
      </c>
      <c r="Q67" s="1">
        <f t="shared" si="4"/>
        <v>853647</v>
      </c>
      <c r="R67" s="1">
        <f t="shared" si="4"/>
        <v>335912</v>
      </c>
      <c r="S67" s="1">
        <f t="shared" si="5"/>
        <v>517735</v>
      </c>
    </row>
    <row r="68" spans="1:19" x14ac:dyDescent="0.25">
      <c r="A68" t="s">
        <v>205</v>
      </c>
      <c r="B68" t="s">
        <v>204</v>
      </c>
      <c r="C68" t="s">
        <v>512</v>
      </c>
      <c r="D68" t="s">
        <v>13</v>
      </c>
      <c r="E68" s="4">
        <v>335912</v>
      </c>
      <c r="G68" s="3">
        <v>44539</v>
      </c>
      <c r="H68" s="3">
        <v>44266</v>
      </c>
      <c r="J68" t="str">
        <f>VLOOKUP(B68,'[1]developer-agreement-contributio'!$A$1:$H$490, 1, FALSE)</f>
        <v>14/01139/S106/11</v>
      </c>
      <c r="K68" t="str">
        <f>VLOOKUP($B68,'[1]developer-agreement-contributio'!$A$1:$H$490, 3, FALSE)</f>
        <v>community-facilities</v>
      </c>
      <c r="L68" t="str">
        <f>VLOOKUP(C68, '[2]developer-agreement'!$A$1:$I$152, 6, FALSE)</f>
        <v>11/02337/FUL</v>
      </c>
      <c r="M68" s="1">
        <f>VLOOKUP($B68,'[1]developer-agreement-contributio'!$A$1:$H$490, 4, FALSE)</f>
        <v>335912</v>
      </c>
      <c r="N68" s="3">
        <f>VLOOKUP($B68,'[1]developer-agreement-contributio'!$A$1:$H$490, 6, FALSE)</f>
        <v>41204</v>
      </c>
      <c r="O68" s="1">
        <f t="shared" si="4"/>
        <v>0</v>
      </c>
      <c r="P68" s="1">
        <f t="shared" si="4"/>
        <v>517735</v>
      </c>
      <c r="Q68" s="1">
        <f t="shared" si="4"/>
        <v>853647</v>
      </c>
      <c r="R68" s="1">
        <f t="shared" si="4"/>
        <v>335912</v>
      </c>
      <c r="S68" s="1">
        <f t="shared" si="5"/>
        <v>517735</v>
      </c>
    </row>
    <row r="69" spans="1:19" x14ac:dyDescent="0.25">
      <c r="A69" t="s">
        <v>205</v>
      </c>
      <c r="B69" t="s">
        <v>204</v>
      </c>
      <c r="C69" t="s">
        <v>512</v>
      </c>
      <c r="D69" t="s">
        <v>18</v>
      </c>
      <c r="E69" s="4">
        <v>517735</v>
      </c>
      <c r="G69" s="3">
        <v>44539</v>
      </c>
      <c r="H69" s="3">
        <v>44110</v>
      </c>
      <c r="J69" t="str">
        <f>VLOOKUP(B69,'[1]developer-agreement-contributio'!$A$1:$H$490, 1, FALSE)</f>
        <v>14/01139/S106/11</v>
      </c>
      <c r="K69" t="str">
        <f>VLOOKUP($B69,'[1]developer-agreement-contributio'!$A$1:$H$490, 3, FALSE)</f>
        <v>community-facilities</v>
      </c>
      <c r="L69" t="str">
        <f>VLOOKUP(C69, '[2]developer-agreement'!$A$1:$I$152, 6, FALSE)</f>
        <v>11/02337/FUL</v>
      </c>
      <c r="M69" s="1">
        <f>VLOOKUP($B69,'[1]developer-agreement-contributio'!$A$1:$H$490, 4, FALSE)</f>
        <v>335912</v>
      </c>
      <c r="N69" s="3">
        <f>VLOOKUP($B69,'[1]developer-agreement-contributio'!$A$1:$H$490, 6, FALSE)</f>
        <v>41204</v>
      </c>
      <c r="O69" s="1">
        <f t="shared" si="4"/>
        <v>0</v>
      </c>
      <c r="P69" s="1">
        <f t="shared" si="4"/>
        <v>517735</v>
      </c>
      <c r="Q69" s="1">
        <f t="shared" si="4"/>
        <v>853647</v>
      </c>
      <c r="R69" s="1">
        <f t="shared" si="4"/>
        <v>335912</v>
      </c>
      <c r="S69" s="1">
        <f t="shared" si="5"/>
        <v>517735</v>
      </c>
    </row>
    <row r="70" spans="1:19" x14ac:dyDescent="0.25">
      <c r="A70" t="s">
        <v>206</v>
      </c>
      <c r="B70" t="s">
        <v>207</v>
      </c>
      <c r="C70" t="s">
        <v>512</v>
      </c>
      <c r="D70" t="s">
        <v>18</v>
      </c>
      <c r="E70" s="2">
        <v>294454</v>
      </c>
      <c r="G70" s="3">
        <v>44176</v>
      </c>
      <c r="H70" s="3">
        <v>43466</v>
      </c>
      <c r="J70" t="str">
        <f>VLOOKUP(B70,'[1]developer-agreement-contributio'!$A$1:$H$490, 1, FALSE)</f>
        <v>14/01139/S106/12</v>
      </c>
      <c r="K70" t="str">
        <f>VLOOKUP($B70,'[1]developer-agreement-contributio'!$A$1:$H$490, 3, FALSE)</f>
        <v>open-space-and-leisure</v>
      </c>
      <c r="L70" t="str">
        <f>VLOOKUP(C70, '[2]developer-agreement'!$A$1:$I$152, 6, FALSE)</f>
        <v>11/02337/FUL</v>
      </c>
      <c r="M70" s="1">
        <f>VLOOKUP($B70,'[1]developer-agreement-contributio'!$A$1:$H$490, 4, FALSE)</f>
        <v>201180</v>
      </c>
      <c r="N70" s="3">
        <f>VLOOKUP($B70,'[1]developer-agreement-contributio'!$A$1:$H$490, 6, FALSE)</f>
        <v>41204</v>
      </c>
      <c r="O70" s="1">
        <f t="shared" si="4"/>
        <v>0</v>
      </c>
      <c r="P70" s="1">
        <f t="shared" si="4"/>
        <v>0</v>
      </c>
      <c r="Q70" s="1">
        <f t="shared" si="4"/>
        <v>294454</v>
      </c>
      <c r="R70" s="1">
        <f t="shared" si="4"/>
        <v>11500</v>
      </c>
      <c r="S70" s="1">
        <f t="shared" si="5"/>
        <v>282954</v>
      </c>
    </row>
    <row r="71" spans="1:19" x14ac:dyDescent="0.25">
      <c r="A71" t="s">
        <v>208</v>
      </c>
      <c r="B71" t="s">
        <v>207</v>
      </c>
      <c r="C71" t="s">
        <v>512</v>
      </c>
      <c r="D71" t="s">
        <v>13</v>
      </c>
      <c r="E71" s="4">
        <v>11500</v>
      </c>
      <c r="G71" s="3">
        <v>44539</v>
      </c>
      <c r="H71" s="3">
        <v>44266</v>
      </c>
      <c r="J71" t="str">
        <f>VLOOKUP(B71,'[1]developer-agreement-contributio'!$A$1:$H$490, 1, FALSE)</f>
        <v>14/01139/S106/12</v>
      </c>
      <c r="K71" t="str">
        <f>VLOOKUP($B71,'[1]developer-agreement-contributio'!$A$1:$H$490, 3, FALSE)</f>
        <v>open-space-and-leisure</v>
      </c>
      <c r="L71" t="str">
        <f>VLOOKUP(C71, '[2]developer-agreement'!$A$1:$I$152, 6, FALSE)</f>
        <v>11/02337/FUL</v>
      </c>
      <c r="M71" s="1">
        <f>VLOOKUP($B71,'[1]developer-agreement-contributio'!$A$1:$H$490, 4, FALSE)</f>
        <v>201180</v>
      </c>
      <c r="N71" s="3">
        <f>VLOOKUP($B71,'[1]developer-agreement-contributio'!$A$1:$H$490, 6, FALSE)</f>
        <v>41204</v>
      </c>
      <c r="O71" s="1">
        <f t="shared" si="4"/>
        <v>0</v>
      </c>
      <c r="P71" s="1">
        <f t="shared" si="4"/>
        <v>0</v>
      </c>
      <c r="Q71" s="1">
        <f t="shared" si="4"/>
        <v>294454</v>
      </c>
      <c r="R71" s="1">
        <f t="shared" si="4"/>
        <v>11500</v>
      </c>
      <c r="S71" s="1">
        <f t="shared" si="5"/>
        <v>282954</v>
      </c>
    </row>
    <row r="72" spans="1:19" x14ac:dyDescent="0.25">
      <c r="A72" t="s">
        <v>209</v>
      </c>
      <c r="B72" t="s">
        <v>210</v>
      </c>
      <c r="C72" t="s">
        <v>512</v>
      </c>
      <c r="D72" t="s">
        <v>211</v>
      </c>
      <c r="E72" s="4">
        <v>-37144</v>
      </c>
      <c r="G72" s="3">
        <v>44539</v>
      </c>
      <c r="H72" s="3">
        <v>44110</v>
      </c>
      <c r="J72" t="str">
        <f>VLOOKUP(B72,'[1]developer-agreement-contributio'!$A$1:$H$490, 1, FALSE)</f>
        <v>14/01139/S106/13</v>
      </c>
      <c r="K72" t="str">
        <f>VLOOKUP($B72,'[1]developer-agreement-contributio'!$A$1:$H$490, 3, FALSE)</f>
        <v>community-facilities</v>
      </c>
      <c r="L72" t="str">
        <f>VLOOKUP(C72, '[2]developer-agreement'!$A$1:$I$152, 6, FALSE)</f>
        <v>11/02337/FUL</v>
      </c>
      <c r="M72" s="1">
        <f>VLOOKUP($B72,'[1]developer-agreement-contributio'!$A$1:$H$490, 4, FALSE)</f>
        <v>24100</v>
      </c>
      <c r="N72" s="3">
        <f>VLOOKUP($B72,'[1]developer-agreement-contributio'!$A$1:$H$490, 6, FALSE)</f>
        <v>41204</v>
      </c>
      <c r="O72" s="1">
        <f t="shared" si="4"/>
        <v>0</v>
      </c>
      <c r="P72" s="1">
        <f t="shared" si="4"/>
        <v>-37144</v>
      </c>
      <c r="Q72" s="1">
        <f t="shared" si="4"/>
        <v>37144</v>
      </c>
      <c r="R72" s="1">
        <f t="shared" si="4"/>
        <v>0</v>
      </c>
      <c r="S72" s="1">
        <f t="shared" si="5"/>
        <v>37144</v>
      </c>
    </row>
    <row r="73" spans="1:19" x14ac:dyDescent="0.25">
      <c r="A73" t="s">
        <v>209</v>
      </c>
      <c r="B73" t="s">
        <v>210</v>
      </c>
      <c r="C73" t="s">
        <v>512</v>
      </c>
      <c r="D73" t="s">
        <v>18</v>
      </c>
      <c r="E73" s="4">
        <v>37144</v>
      </c>
      <c r="G73" s="3">
        <v>44539</v>
      </c>
      <c r="H73" s="3">
        <v>44110</v>
      </c>
      <c r="J73" t="str">
        <f>VLOOKUP(B73,'[1]developer-agreement-contributio'!$A$1:$H$490, 1, FALSE)</f>
        <v>14/01139/S106/13</v>
      </c>
      <c r="K73" t="str">
        <f>VLOOKUP($B73,'[1]developer-agreement-contributio'!$A$1:$H$490, 3, FALSE)</f>
        <v>community-facilities</v>
      </c>
      <c r="L73" t="str">
        <f>VLOOKUP(C73, '[2]developer-agreement'!$A$1:$I$152, 6, FALSE)</f>
        <v>11/02337/FUL</v>
      </c>
      <c r="M73" s="1">
        <f>VLOOKUP($B73,'[1]developer-agreement-contributio'!$A$1:$H$490, 4, FALSE)</f>
        <v>24100</v>
      </c>
      <c r="N73" s="3">
        <f>VLOOKUP($B73,'[1]developer-agreement-contributio'!$A$1:$H$490, 6, FALSE)</f>
        <v>41204</v>
      </c>
      <c r="O73" s="1">
        <f t="shared" si="4"/>
        <v>0</v>
      </c>
      <c r="P73" s="1">
        <f t="shared" si="4"/>
        <v>-37144</v>
      </c>
      <c r="Q73" s="1">
        <f t="shared" si="4"/>
        <v>37144</v>
      </c>
      <c r="R73" s="1">
        <f t="shared" si="4"/>
        <v>0</v>
      </c>
      <c r="S73" s="1">
        <f t="shared" si="5"/>
        <v>37144</v>
      </c>
    </row>
    <row r="74" spans="1:19" x14ac:dyDescent="0.25">
      <c r="A74" t="s">
        <v>212</v>
      </c>
      <c r="B74" t="s">
        <v>213</v>
      </c>
      <c r="C74" t="s">
        <v>512</v>
      </c>
      <c r="D74" t="s">
        <v>211</v>
      </c>
      <c r="E74" s="4">
        <v>-296279</v>
      </c>
      <c r="G74" s="3">
        <v>44539</v>
      </c>
      <c r="H74" s="3">
        <v>44110</v>
      </c>
      <c r="J74" t="str">
        <f>VLOOKUP(B74,'[1]developer-agreement-contributio'!$A$1:$H$490, 1, FALSE)</f>
        <v>14/01139/S106/14</v>
      </c>
      <c r="K74" t="str">
        <f>VLOOKUP($B74,'[1]developer-agreement-contributio'!$A$1:$H$490, 3, FALSE)</f>
        <v>open-space-and-leisure</v>
      </c>
      <c r="L74" t="str">
        <f>VLOOKUP(C74, '[2]developer-agreement'!$A$1:$I$152, 6, FALSE)</f>
        <v>11/02337/FUL</v>
      </c>
      <c r="M74" s="1">
        <f>VLOOKUP($B74,'[1]developer-agreement-contributio'!$A$1:$H$490, 4, FALSE)</f>
        <v>192229</v>
      </c>
      <c r="N74" s="3">
        <f>VLOOKUP($B74,'[1]developer-agreement-contributio'!$A$1:$H$490, 6, FALSE)</f>
        <v>41204</v>
      </c>
      <c r="O74" s="1">
        <f t="shared" si="4"/>
        <v>0</v>
      </c>
      <c r="P74" s="1">
        <f t="shared" si="4"/>
        <v>-296279</v>
      </c>
      <c r="Q74" s="1">
        <f t="shared" si="4"/>
        <v>296279</v>
      </c>
      <c r="R74" s="1">
        <f t="shared" si="4"/>
        <v>0</v>
      </c>
      <c r="S74" s="1">
        <f t="shared" si="5"/>
        <v>296279</v>
      </c>
    </row>
    <row r="75" spans="1:19" x14ac:dyDescent="0.25">
      <c r="A75" t="s">
        <v>212</v>
      </c>
      <c r="B75" t="s">
        <v>213</v>
      </c>
      <c r="C75" t="s">
        <v>512</v>
      </c>
      <c r="D75" t="s">
        <v>18</v>
      </c>
      <c r="E75" s="4">
        <v>296279</v>
      </c>
      <c r="G75" s="3">
        <v>44539</v>
      </c>
      <c r="H75" s="3">
        <v>44110</v>
      </c>
      <c r="J75" t="str">
        <f>VLOOKUP(B75,'[1]developer-agreement-contributio'!$A$1:$H$490, 1, FALSE)</f>
        <v>14/01139/S106/14</v>
      </c>
      <c r="K75" t="str">
        <f>VLOOKUP($B75,'[1]developer-agreement-contributio'!$A$1:$H$490, 3, FALSE)</f>
        <v>open-space-and-leisure</v>
      </c>
      <c r="L75" t="str">
        <f>VLOOKUP(C75, '[2]developer-agreement'!$A$1:$I$152, 6, FALSE)</f>
        <v>11/02337/FUL</v>
      </c>
      <c r="M75" s="1">
        <f>VLOOKUP($B75,'[1]developer-agreement-contributio'!$A$1:$H$490, 4, FALSE)</f>
        <v>192229</v>
      </c>
      <c r="N75" s="3">
        <f>VLOOKUP($B75,'[1]developer-agreement-contributio'!$A$1:$H$490, 6, FALSE)</f>
        <v>41204</v>
      </c>
      <c r="O75" s="1">
        <f t="shared" si="4"/>
        <v>0</v>
      </c>
      <c r="P75" s="1">
        <f t="shared" si="4"/>
        <v>-296279</v>
      </c>
      <c r="Q75" s="1">
        <f t="shared" si="4"/>
        <v>296279</v>
      </c>
      <c r="R75" s="1">
        <f t="shared" si="4"/>
        <v>0</v>
      </c>
      <c r="S75" s="1">
        <f t="shared" si="5"/>
        <v>296279</v>
      </c>
    </row>
    <row r="76" spans="1:19" x14ac:dyDescent="0.25">
      <c r="A76" t="s">
        <v>214</v>
      </c>
      <c r="B76" t="s">
        <v>215</v>
      </c>
      <c r="C76" t="s">
        <v>512</v>
      </c>
      <c r="D76" t="s">
        <v>211</v>
      </c>
      <c r="E76" s="4">
        <v>-311277</v>
      </c>
      <c r="G76" s="3">
        <v>44539</v>
      </c>
      <c r="H76" s="3">
        <v>44110</v>
      </c>
      <c r="J76" t="str">
        <f>VLOOKUP(B76,'[1]developer-agreement-contributio'!$A$1:$H$490, 1, FALSE)</f>
        <v>14/01139/S106/15</v>
      </c>
      <c r="K76" t="str">
        <f>VLOOKUP($B76,'[1]developer-agreement-contributio'!$A$1:$H$490, 3, FALSE)</f>
        <v>health</v>
      </c>
      <c r="L76" t="str">
        <f>VLOOKUP(C76, '[2]developer-agreement'!$A$1:$I$152, 6, FALSE)</f>
        <v>11/02337/FUL</v>
      </c>
      <c r="M76" s="1">
        <f>VLOOKUP($B76,'[1]developer-agreement-contributio'!$A$1:$H$490, 4, FALSE)</f>
        <v>201960</v>
      </c>
      <c r="N76" s="3">
        <f>VLOOKUP($B76,'[1]developer-agreement-contributio'!$A$1:$H$490, 6, FALSE)</f>
        <v>41204</v>
      </c>
      <c r="O76" s="1">
        <f t="shared" si="4"/>
        <v>0</v>
      </c>
      <c r="P76" s="1">
        <f t="shared" si="4"/>
        <v>-311277</v>
      </c>
      <c r="Q76" s="1">
        <f t="shared" si="4"/>
        <v>311277</v>
      </c>
      <c r="R76" s="1">
        <f t="shared" si="4"/>
        <v>0</v>
      </c>
      <c r="S76" s="1">
        <f t="shared" si="5"/>
        <v>311277</v>
      </c>
    </row>
    <row r="77" spans="1:19" x14ac:dyDescent="0.25">
      <c r="A77" t="s">
        <v>214</v>
      </c>
      <c r="B77" t="s">
        <v>215</v>
      </c>
      <c r="C77" t="s">
        <v>512</v>
      </c>
      <c r="D77" t="s">
        <v>18</v>
      </c>
      <c r="E77" s="4">
        <v>311277</v>
      </c>
      <c r="G77" s="3">
        <v>44539</v>
      </c>
      <c r="H77" s="3">
        <v>44110</v>
      </c>
      <c r="J77" t="str">
        <f>VLOOKUP(B77,'[1]developer-agreement-contributio'!$A$1:$H$490, 1, FALSE)</f>
        <v>14/01139/S106/15</v>
      </c>
      <c r="K77" t="str">
        <f>VLOOKUP($B77,'[1]developer-agreement-contributio'!$A$1:$H$490, 3, FALSE)</f>
        <v>health</v>
      </c>
      <c r="L77" t="str">
        <f>VLOOKUP(C77, '[2]developer-agreement'!$A$1:$I$152, 6, FALSE)</f>
        <v>11/02337/FUL</v>
      </c>
      <c r="M77" s="1">
        <f>VLOOKUP($B77,'[1]developer-agreement-contributio'!$A$1:$H$490, 4, FALSE)</f>
        <v>201960</v>
      </c>
      <c r="N77" s="3">
        <f>VLOOKUP($B77,'[1]developer-agreement-contributio'!$A$1:$H$490, 6, FALSE)</f>
        <v>41204</v>
      </c>
      <c r="O77" s="1">
        <f t="shared" si="4"/>
        <v>0</v>
      </c>
      <c r="P77" s="1">
        <f t="shared" si="4"/>
        <v>-311277</v>
      </c>
      <c r="Q77" s="1">
        <f t="shared" si="4"/>
        <v>311277</v>
      </c>
      <c r="R77" s="1">
        <f t="shared" si="4"/>
        <v>0</v>
      </c>
      <c r="S77" s="1">
        <f t="shared" si="5"/>
        <v>311277</v>
      </c>
    </row>
    <row r="78" spans="1:19" x14ac:dyDescent="0.25">
      <c r="A78" t="s">
        <v>218</v>
      </c>
      <c r="B78" t="s">
        <v>217</v>
      </c>
      <c r="C78" t="s">
        <v>512</v>
      </c>
      <c r="D78" t="s">
        <v>11</v>
      </c>
      <c r="E78" s="2">
        <v>-1458715</v>
      </c>
      <c r="G78" s="3">
        <v>44176</v>
      </c>
      <c r="H78" s="3">
        <v>43586</v>
      </c>
      <c r="I78" s="3">
        <v>43586</v>
      </c>
      <c r="J78" t="str">
        <f>VLOOKUP(B78,'[1]developer-agreement-contributio'!$A$1:$H$490, 1, FALSE)</f>
        <v>14/01139/S106/16</v>
      </c>
      <c r="K78" t="str">
        <f>VLOOKUP($B78,'[1]developer-agreement-contributio'!$A$1:$H$490, 3, FALSE)</f>
        <v>affordable-housing</v>
      </c>
      <c r="L78" t="str">
        <f>VLOOKUP(C78, '[2]developer-agreement'!$A$1:$I$152, 6, FALSE)</f>
        <v>11/02337/FUL</v>
      </c>
      <c r="M78" s="1">
        <f>VLOOKUP($B78,'[1]developer-agreement-contributio'!$A$1:$H$490, 4, FALSE)</f>
        <v>5520000</v>
      </c>
      <c r="N78" s="3">
        <f>VLOOKUP($B78,'[1]developer-agreement-contributio'!$A$1:$H$490, 6, FALSE)</f>
        <v>41204</v>
      </c>
      <c r="O78" s="1">
        <f t="shared" si="4"/>
        <v>0</v>
      </c>
      <c r="P78" s="1">
        <f t="shared" si="4"/>
        <v>-3815412</v>
      </c>
      <c r="Q78" s="1">
        <f t="shared" si="4"/>
        <v>3815412</v>
      </c>
      <c r="R78" s="1">
        <f t="shared" si="4"/>
        <v>438000</v>
      </c>
      <c r="S78" s="1">
        <f t="shared" si="5"/>
        <v>3377412</v>
      </c>
    </row>
    <row r="79" spans="1:19" x14ac:dyDescent="0.25">
      <c r="A79" t="s">
        <v>219</v>
      </c>
      <c r="B79" t="s">
        <v>217</v>
      </c>
      <c r="C79" t="s">
        <v>512</v>
      </c>
      <c r="D79" t="s">
        <v>18</v>
      </c>
      <c r="E79" s="2">
        <v>1458715</v>
      </c>
      <c r="G79" s="3">
        <v>44176</v>
      </c>
      <c r="H79" s="3">
        <v>43586</v>
      </c>
      <c r="I79" s="3">
        <v>44547</v>
      </c>
      <c r="J79" t="str">
        <f>VLOOKUP(B79,'[1]developer-agreement-contributio'!$A$1:$H$490, 1, FALSE)</f>
        <v>14/01139/S106/16</v>
      </c>
      <c r="K79" t="str">
        <f>VLOOKUP($B79,'[1]developer-agreement-contributio'!$A$1:$H$490, 3, FALSE)</f>
        <v>affordable-housing</v>
      </c>
      <c r="L79" t="str">
        <f>VLOOKUP(C79, '[2]developer-agreement'!$A$1:$I$152, 6, FALSE)</f>
        <v>11/02337/FUL</v>
      </c>
      <c r="M79" s="1">
        <f>VLOOKUP($B79,'[1]developer-agreement-contributio'!$A$1:$H$490, 4, FALSE)</f>
        <v>5520000</v>
      </c>
      <c r="N79" s="3">
        <f>VLOOKUP($B79,'[1]developer-agreement-contributio'!$A$1:$H$490, 6, FALSE)</f>
        <v>41204</v>
      </c>
      <c r="O79" s="1">
        <f t="shared" si="4"/>
        <v>0</v>
      </c>
      <c r="P79" s="1">
        <f t="shared" si="4"/>
        <v>-3815412</v>
      </c>
      <c r="Q79" s="1">
        <f t="shared" si="4"/>
        <v>3815412</v>
      </c>
      <c r="R79" s="1">
        <f t="shared" si="4"/>
        <v>438000</v>
      </c>
      <c r="S79" s="1">
        <f t="shared" si="5"/>
        <v>3377412</v>
      </c>
    </row>
    <row r="80" spans="1:19" x14ac:dyDescent="0.25">
      <c r="A80" t="s">
        <v>216</v>
      </c>
      <c r="B80" t="s">
        <v>217</v>
      </c>
      <c r="C80" t="s">
        <v>512</v>
      </c>
      <c r="D80" t="s">
        <v>13</v>
      </c>
      <c r="E80" s="2">
        <v>438000</v>
      </c>
      <c r="G80" s="3">
        <v>44175</v>
      </c>
      <c r="H80" s="3">
        <v>43556</v>
      </c>
      <c r="J80" t="str">
        <f>VLOOKUP(B80,'[1]developer-agreement-contributio'!$A$1:$H$490, 1, FALSE)</f>
        <v>14/01139/S106/16</v>
      </c>
      <c r="K80" t="str">
        <f>VLOOKUP($B80,'[1]developer-agreement-contributio'!$A$1:$H$490, 3, FALSE)</f>
        <v>affordable-housing</v>
      </c>
      <c r="L80" t="str">
        <f>VLOOKUP(C80, '[2]developer-agreement'!$A$1:$I$152, 6, FALSE)</f>
        <v>11/02337/FUL</v>
      </c>
      <c r="M80" s="1">
        <f>VLOOKUP($B80,'[1]developer-agreement-contributio'!$A$1:$H$490, 4, FALSE)</f>
        <v>5520000</v>
      </c>
      <c r="N80" s="3">
        <f>VLOOKUP($B80,'[1]developer-agreement-contributio'!$A$1:$H$490, 6, FALSE)</f>
        <v>41204</v>
      </c>
      <c r="O80" s="1">
        <f t="shared" si="4"/>
        <v>0</v>
      </c>
      <c r="P80" s="1">
        <f t="shared" si="4"/>
        <v>-3815412</v>
      </c>
      <c r="Q80" s="1">
        <f t="shared" si="4"/>
        <v>3815412</v>
      </c>
      <c r="R80" s="1">
        <f t="shared" si="4"/>
        <v>438000</v>
      </c>
      <c r="S80" s="1">
        <f t="shared" si="5"/>
        <v>3377412</v>
      </c>
    </row>
    <row r="81" spans="1:19" x14ac:dyDescent="0.25">
      <c r="A81" t="s">
        <v>220</v>
      </c>
      <c r="B81" t="s">
        <v>217</v>
      </c>
      <c r="C81" t="s">
        <v>512</v>
      </c>
      <c r="D81" t="s">
        <v>11</v>
      </c>
      <c r="E81" s="2">
        <v>-2356697</v>
      </c>
      <c r="G81" s="3">
        <v>44176</v>
      </c>
      <c r="H81" s="3">
        <v>43862</v>
      </c>
      <c r="I81" s="3">
        <v>43862</v>
      </c>
      <c r="J81" t="str">
        <f>VLOOKUP(B81,'[1]developer-agreement-contributio'!$A$1:$H$490, 1, FALSE)</f>
        <v>14/01139/S106/16</v>
      </c>
      <c r="K81" t="str">
        <f>VLOOKUP($B81,'[1]developer-agreement-contributio'!$A$1:$H$490, 3, FALSE)</f>
        <v>affordable-housing</v>
      </c>
      <c r="L81" t="str">
        <f>VLOOKUP(C81, '[2]developer-agreement'!$A$1:$I$152, 6, FALSE)</f>
        <v>11/02337/FUL</v>
      </c>
      <c r="M81" s="1">
        <f>VLOOKUP($B81,'[1]developer-agreement-contributio'!$A$1:$H$490, 4, FALSE)</f>
        <v>5520000</v>
      </c>
      <c r="N81" s="3">
        <f>VLOOKUP($B81,'[1]developer-agreement-contributio'!$A$1:$H$490, 6, FALSE)</f>
        <v>41204</v>
      </c>
      <c r="O81" s="1">
        <f t="shared" si="4"/>
        <v>0</v>
      </c>
      <c r="P81" s="1">
        <f t="shared" si="4"/>
        <v>-3815412</v>
      </c>
      <c r="Q81" s="1">
        <f t="shared" si="4"/>
        <v>3815412</v>
      </c>
      <c r="R81" s="1">
        <f t="shared" si="4"/>
        <v>438000</v>
      </c>
      <c r="S81" s="1">
        <f t="shared" si="5"/>
        <v>3377412</v>
      </c>
    </row>
    <row r="82" spans="1:19" x14ac:dyDescent="0.25">
      <c r="A82" t="s">
        <v>221</v>
      </c>
      <c r="B82" t="s">
        <v>217</v>
      </c>
      <c r="C82" t="s">
        <v>512</v>
      </c>
      <c r="D82" t="s">
        <v>18</v>
      </c>
      <c r="E82" s="2">
        <v>2356697</v>
      </c>
      <c r="G82" s="3">
        <v>44176</v>
      </c>
      <c r="H82" s="3">
        <v>43862</v>
      </c>
      <c r="I82" s="3">
        <v>44547</v>
      </c>
      <c r="J82" t="str">
        <f>VLOOKUP(B82,'[1]developer-agreement-contributio'!$A$1:$H$490, 1, FALSE)</f>
        <v>14/01139/S106/16</v>
      </c>
      <c r="K82" t="str">
        <f>VLOOKUP($B82,'[1]developer-agreement-contributio'!$A$1:$H$490, 3, FALSE)</f>
        <v>affordable-housing</v>
      </c>
      <c r="L82" t="str">
        <f>VLOOKUP(C82, '[2]developer-agreement'!$A$1:$I$152, 6, FALSE)</f>
        <v>11/02337/FUL</v>
      </c>
      <c r="M82" s="1">
        <f>VLOOKUP($B82,'[1]developer-agreement-contributio'!$A$1:$H$490, 4, FALSE)</f>
        <v>5520000</v>
      </c>
      <c r="N82" s="3">
        <f>VLOOKUP($B82,'[1]developer-agreement-contributio'!$A$1:$H$490, 6, FALSE)</f>
        <v>41204</v>
      </c>
      <c r="O82" s="1">
        <f t="shared" ref="O82:R101" si="6">SUMIFS($E:$E, $B:$B, $J82, $D:$D, O$1)</f>
        <v>0</v>
      </c>
      <c r="P82" s="1">
        <f t="shared" si="6"/>
        <v>-3815412</v>
      </c>
      <c r="Q82" s="1">
        <f t="shared" si="6"/>
        <v>3815412</v>
      </c>
      <c r="R82" s="1">
        <f t="shared" si="6"/>
        <v>438000</v>
      </c>
      <c r="S82" s="1">
        <f t="shared" si="5"/>
        <v>3377412</v>
      </c>
    </row>
    <row r="83" spans="1:19" x14ac:dyDescent="0.25">
      <c r="A83" t="s">
        <v>222</v>
      </c>
      <c r="B83" t="s">
        <v>217</v>
      </c>
      <c r="C83" t="s">
        <v>512</v>
      </c>
      <c r="D83" t="s">
        <v>29</v>
      </c>
      <c r="E83" s="4">
        <v>3377412</v>
      </c>
      <c r="G83" s="3">
        <v>44539</v>
      </c>
      <c r="H83" s="3">
        <v>44165</v>
      </c>
      <c r="J83" t="str">
        <f>VLOOKUP(B83,'[1]developer-agreement-contributio'!$A$1:$H$490, 1, FALSE)</f>
        <v>14/01139/S106/16</v>
      </c>
      <c r="K83" t="str">
        <f>VLOOKUP($B83,'[1]developer-agreement-contributio'!$A$1:$H$490, 3, FALSE)</f>
        <v>affordable-housing</v>
      </c>
      <c r="L83" t="str">
        <f>VLOOKUP(C83, '[2]developer-agreement'!$A$1:$I$152, 6, FALSE)</f>
        <v>11/02337/FUL</v>
      </c>
      <c r="M83" s="1">
        <f>VLOOKUP($B83,'[1]developer-agreement-contributio'!$A$1:$H$490, 4, FALSE)</f>
        <v>5520000</v>
      </c>
      <c r="N83" s="3">
        <f>VLOOKUP($B83,'[1]developer-agreement-contributio'!$A$1:$H$490, 6, FALSE)</f>
        <v>41204</v>
      </c>
      <c r="O83" s="1">
        <f t="shared" si="6"/>
        <v>0</v>
      </c>
      <c r="P83" s="1">
        <f t="shared" si="6"/>
        <v>-3815412</v>
      </c>
      <c r="Q83" s="1">
        <f t="shared" si="6"/>
        <v>3815412</v>
      </c>
      <c r="R83" s="1">
        <f t="shared" si="6"/>
        <v>438000</v>
      </c>
      <c r="S83" s="1">
        <f t="shared" si="5"/>
        <v>3377412</v>
      </c>
    </row>
    <row r="84" spans="1:19" x14ac:dyDescent="0.25">
      <c r="A84" t="s">
        <v>223</v>
      </c>
      <c r="B84" t="s">
        <v>224</v>
      </c>
      <c r="C84" t="s">
        <v>512</v>
      </c>
      <c r="D84" t="s">
        <v>18</v>
      </c>
      <c r="E84" s="2">
        <v>3000</v>
      </c>
      <c r="G84" s="3">
        <v>44176</v>
      </c>
      <c r="H84" s="3">
        <v>43466</v>
      </c>
      <c r="J84" t="str">
        <f>VLOOKUP(B84,'[1]developer-agreement-contributio'!$A$1:$H$490, 1, FALSE)</f>
        <v>14/01139/S106/4</v>
      </c>
      <c r="K84" t="str">
        <f>VLOOKUP($B84,'[1]developer-agreement-contributio'!$A$1:$H$490, 3, FALSE)</f>
        <v>green-infrastructure</v>
      </c>
      <c r="L84" t="str">
        <f>VLOOKUP(C84, '[2]developer-agreement'!$A$1:$I$152, 6, FALSE)</f>
        <v>11/02337/FUL</v>
      </c>
      <c r="M84" s="1">
        <f>VLOOKUP($B84,'[1]developer-agreement-contributio'!$A$1:$H$490, 4, FALSE)</f>
        <v>3000</v>
      </c>
      <c r="N84" s="3">
        <f>VLOOKUP($B84,'[1]developer-agreement-contributio'!$A$1:$H$490, 6, FALSE)</f>
        <v>41204</v>
      </c>
      <c r="O84" s="1">
        <f t="shared" si="6"/>
        <v>0</v>
      </c>
      <c r="P84" s="1">
        <f t="shared" si="6"/>
        <v>0</v>
      </c>
      <c r="Q84" s="1">
        <f t="shared" si="6"/>
        <v>3000</v>
      </c>
      <c r="R84" s="1">
        <f t="shared" si="6"/>
        <v>0</v>
      </c>
      <c r="S84" s="1">
        <f t="shared" si="5"/>
        <v>3000</v>
      </c>
    </row>
    <row r="85" spans="1:19" x14ac:dyDescent="0.25">
      <c r="A85" t="s">
        <v>225</v>
      </c>
      <c r="B85" t="s">
        <v>226</v>
      </c>
      <c r="C85" t="s">
        <v>512</v>
      </c>
      <c r="D85" t="s">
        <v>18</v>
      </c>
      <c r="E85" s="2">
        <v>6500</v>
      </c>
      <c r="G85" s="3">
        <v>44176</v>
      </c>
      <c r="H85" s="3">
        <v>43466</v>
      </c>
      <c r="J85" t="str">
        <f>VLOOKUP(B85,'[1]developer-agreement-contributio'!$A$1:$H$490, 1, FALSE)</f>
        <v>14/01139/S106/6</v>
      </c>
      <c r="K85" t="str">
        <f>VLOOKUP($B85,'[1]developer-agreement-contributio'!$A$1:$H$490, 3, FALSE)</f>
        <v>green-infrastructure</v>
      </c>
      <c r="L85" t="str">
        <f>VLOOKUP(C85, '[2]developer-agreement'!$A$1:$I$152, 6, FALSE)</f>
        <v>11/02337/FUL</v>
      </c>
      <c r="M85" s="1">
        <f>VLOOKUP($B85,'[1]developer-agreement-contributio'!$A$1:$H$490, 4, FALSE)</f>
        <v>10000</v>
      </c>
      <c r="N85" s="3">
        <f>VLOOKUP($B85,'[1]developer-agreement-contributio'!$A$1:$H$490, 6, FALSE)</f>
        <v>41204</v>
      </c>
      <c r="O85" s="1">
        <f t="shared" si="6"/>
        <v>0</v>
      </c>
      <c r="P85" s="1">
        <f t="shared" si="6"/>
        <v>0</v>
      </c>
      <c r="Q85" s="1">
        <f t="shared" si="6"/>
        <v>6500</v>
      </c>
      <c r="R85" s="1">
        <f t="shared" si="6"/>
        <v>0</v>
      </c>
      <c r="S85" s="1">
        <f t="shared" si="5"/>
        <v>6500</v>
      </c>
    </row>
    <row r="86" spans="1:19" x14ac:dyDescent="0.25">
      <c r="A86" t="s">
        <v>227</v>
      </c>
      <c r="B86" t="s">
        <v>228</v>
      </c>
      <c r="C86" t="s">
        <v>512</v>
      </c>
      <c r="D86" t="s">
        <v>18</v>
      </c>
      <c r="E86" s="2">
        <v>94646</v>
      </c>
      <c r="G86" s="3">
        <v>44176</v>
      </c>
      <c r="H86" s="3">
        <v>43466</v>
      </c>
      <c r="J86" t="str">
        <f>VLOOKUP(B86,'[1]developer-agreement-contributio'!$A$1:$H$490, 1, FALSE)</f>
        <v>14/01139/S106/7</v>
      </c>
      <c r="K86" t="str">
        <f>VLOOKUP($B86,'[1]developer-agreement-contributio'!$A$1:$H$490, 3, FALSE)</f>
        <v>green-infrastructure</v>
      </c>
      <c r="L86" t="str">
        <f>VLOOKUP(C86, '[2]developer-agreement'!$A$1:$I$152, 6, FALSE)</f>
        <v>11/02337/FUL</v>
      </c>
      <c r="M86" s="1">
        <f>VLOOKUP($B86,'[1]developer-agreement-contributio'!$A$1:$H$490, 4, FALSE)</f>
        <v>62805</v>
      </c>
      <c r="N86" s="3">
        <f>VLOOKUP($B86,'[1]developer-agreement-contributio'!$A$1:$H$490, 6, FALSE)</f>
        <v>41204</v>
      </c>
      <c r="O86" s="1">
        <f t="shared" si="6"/>
        <v>0</v>
      </c>
      <c r="P86" s="1">
        <f t="shared" si="6"/>
        <v>0</v>
      </c>
      <c r="Q86" s="1">
        <f t="shared" si="6"/>
        <v>94646</v>
      </c>
      <c r="R86" s="1">
        <f t="shared" si="6"/>
        <v>0</v>
      </c>
      <c r="S86" s="1">
        <f t="shared" si="5"/>
        <v>94646</v>
      </c>
    </row>
    <row r="87" spans="1:19" x14ac:dyDescent="0.25">
      <c r="A87" t="s">
        <v>231</v>
      </c>
      <c r="B87" t="s">
        <v>230</v>
      </c>
      <c r="C87" t="s">
        <v>512</v>
      </c>
      <c r="D87" t="s">
        <v>211</v>
      </c>
      <c r="E87" s="4">
        <v>128606</v>
      </c>
      <c r="G87" s="3">
        <v>44539</v>
      </c>
      <c r="H87" s="3">
        <v>44110</v>
      </c>
      <c r="I87" s="3">
        <v>44547</v>
      </c>
      <c r="J87" t="str">
        <f>VLOOKUP(B87,'[1]developer-agreement-contributio'!$A$1:$H$490, 1, FALSE)</f>
        <v>14/01139/S106/8</v>
      </c>
      <c r="K87" t="str">
        <f>VLOOKUP($B87,'[1]developer-agreement-contributio'!$A$1:$H$490, 3, FALSE)</f>
        <v>community-facilities</v>
      </c>
      <c r="L87" t="str">
        <f>VLOOKUP(C87, '[2]developer-agreement'!$A$1:$I$152, 6, FALSE)</f>
        <v>11/02337/FUL</v>
      </c>
      <c r="M87" s="1">
        <f>VLOOKUP($B87,'[1]developer-agreement-contributio'!$A$1:$H$490, 4, FALSE)</f>
        <v>83441</v>
      </c>
      <c r="N87" s="3">
        <f>VLOOKUP($B87,'[1]developer-agreement-contributio'!$A$1:$H$490, 6, FALSE)</f>
        <v>41204</v>
      </c>
      <c r="O87" s="1">
        <f t="shared" si="6"/>
        <v>0</v>
      </c>
      <c r="P87" s="1">
        <f t="shared" si="6"/>
        <v>128606</v>
      </c>
      <c r="Q87" s="1">
        <f t="shared" si="6"/>
        <v>128606</v>
      </c>
      <c r="R87" s="1">
        <f t="shared" si="6"/>
        <v>0</v>
      </c>
      <c r="S87" s="1">
        <f t="shared" si="5"/>
        <v>128606</v>
      </c>
    </row>
    <row r="88" spans="1:19" x14ac:dyDescent="0.25">
      <c r="A88" t="s">
        <v>229</v>
      </c>
      <c r="B88" t="s">
        <v>230</v>
      </c>
      <c r="C88" t="s">
        <v>512</v>
      </c>
      <c r="D88" t="s">
        <v>18</v>
      </c>
      <c r="E88" s="4">
        <v>128606</v>
      </c>
      <c r="G88" s="3">
        <v>44539</v>
      </c>
      <c r="H88" s="3">
        <v>44110</v>
      </c>
      <c r="J88" t="str">
        <f>VLOOKUP(B88,'[1]developer-agreement-contributio'!$A$1:$H$490, 1, FALSE)</f>
        <v>14/01139/S106/8</v>
      </c>
      <c r="K88" t="str">
        <f>VLOOKUP($B88,'[1]developer-agreement-contributio'!$A$1:$H$490, 3, FALSE)</f>
        <v>community-facilities</v>
      </c>
      <c r="L88" t="str">
        <f>VLOOKUP(C88, '[2]developer-agreement'!$A$1:$I$152, 6, FALSE)</f>
        <v>11/02337/FUL</v>
      </c>
      <c r="M88" s="1">
        <f>VLOOKUP($B88,'[1]developer-agreement-contributio'!$A$1:$H$490, 4, FALSE)</f>
        <v>83441</v>
      </c>
      <c r="N88" s="3">
        <f>VLOOKUP($B88,'[1]developer-agreement-contributio'!$A$1:$H$490, 6, FALSE)</f>
        <v>41204</v>
      </c>
      <c r="O88" s="1">
        <f t="shared" si="6"/>
        <v>0</v>
      </c>
      <c r="P88" s="1">
        <f t="shared" si="6"/>
        <v>128606</v>
      </c>
      <c r="Q88" s="1">
        <f t="shared" si="6"/>
        <v>128606</v>
      </c>
      <c r="R88" s="1">
        <f t="shared" si="6"/>
        <v>0</v>
      </c>
      <c r="S88" s="1">
        <f t="shared" si="5"/>
        <v>128606</v>
      </c>
    </row>
    <row r="89" spans="1:19" x14ac:dyDescent="0.25">
      <c r="A89" t="s">
        <v>232</v>
      </c>
      <c r="B89" t="s">
        <v>233</v>
      </c>
      <c r="C89" t="s">
        <v>512</v>
      </c>
      <c r="D89" t="s">
        <v>11</v>
      </c>
      <c r="E89" s="2">
        <v>-308674</v>
      </c>
      <c r="G89" s="3">
        <v>44176</v>
      </c>
      <c r="H89" s="3">
        <v>43586</v>
      </c>
      <c r="I89" s="3">
        <v>43586</v>
      </c>
      <c r="J89" t="str">
        <f>VLOOKUP(B89,'[1]developer-agreement-contributio'!$A$1:$H$490, 1, FALSE)</f>
        <v>14/01139/S106/9</v>
      </c>
      <c r="K89" t="str">
        <f>VLOOKUP($B89,'[1]developer-agreement-contributio'!$A$1:$H$490, 3, FALSE)</f>
        <v>education</v>
      </c>
      <c r="L89" t="str">
        <f>VLOOKUP(C89, '[2]developer-agreement'!$A$1:$I$152, 6, FALSE)</f>
        <v>11/02337/FUL</v>
      </c>
      <c r="M89" s="1">
        <f>VLOOKUP($B89,'[1]developer-agreement-contributio'!$A$1:$H$490, 4, FALSE)</f>
        <v>211607</v>
      </c>
      <c r="N89" s="3">
        <f>VLOOKUP($B89,'[1]developer-agreement-contributio'!$A$1:$H$490, 6, FALSE)</f>
        <v>41204</v>
      </c>
      <c r="O89" s="1">
        <f t="shared" si="6"/>
        <v>0</v>
      </c>
      <c r="P89" s="1">
        <f t="shared" si="6"/>
        <v>-308674</v>
      </c>
      <c r="Q89" s="1">
        <f t="shared" si="6"/>
        <v>308674</v>
      </c>
      <c r="R89" s="1">
        <f t="shared" si="6"/>
        <v>0</v>
      </c>
      <c r="S89" s="1">
        <f t="shared" si="5"/>
        <v>308674</v>
      </c>
    </row>
    <row r="90" spans="1:19" x14ac:dyDescent="0.25">
      <c r="A90" t="s">
        <v>234</v>
      </c>
      <c r="B90" t="s">
        <v>233</v>
      </c>
      <c r="C90" t="s">
        <v>512</v>
      </c>
      <c r="D90" t="s">
        <v>18</v>
      </c>
      <c r="E90" s="2">
        <v>308674</v>
      </c>
      <c r="G90" s="3">
        <v>44176</v>
      </c>
      <c r="H90" s="3">
        <v>43586</v>
      </c>
      <c r="J90" t="str">
        <f>VLOOKUP(B90,'[1]developer-agreement-contributio'!$A$1:$H$490, 1, FALSE)</f>
        <v>14/01139/S106/9</v>
      </c>
      <c r="K90" t="str">
        <f>VLOOKUP($B90,'[1]developer-agreement-contributio'!$A$1:$H$490, 3, FALSE)</f>
        <v>education</v>
      </c>
      <c r="L90" t="str">
        <f>VLOOKUP(C90, '[2]developer-agreement'!$A$1:$I$152, 6, FALSE)</f>
        <v>11/02337/FUL</v>
      </c>
      <c r="M90" s="1">
        <f>VLOOKUP($B90,'[1]developer-agreement-contributio'!$A$1:$H$490, 4, FALSE)</f>
        <v>211607</v>
      </c>
      <c r="N90" s="3">
        <f>VLOOKUP($B90,'[1]developer-agreement-contributio'!$A$1:$H$490, 6, FALSE)</f>
        <v>41204</v>
      </c>
      <c r="O90" s="1">
        <f t="shared" si="6"/>
        <v>0</v>
      </c>
      <c r="P90" s="1">
        <f t="shared" si="6"/>
        <v>-308674</v>
      </c>
      <c r="Q90" s="1">
        <f t="shared" si="6"/>
        <v>308674</v>
      </c>
      <c r="R90" s="1">
        <f t="shared" si="6"/>
        <v>0</v>
      </c>
      <c r="S90" s="1">
        <f t="shared" si="5"/>
        <v>308674</v>
      </c>
    </row>
    <row r="91" spans="1:19" x14ac:dyDescent="0.25">
      <c r="A91" t="s">
        <v>104</v>
      </c>
      <c r="B91" t="s">
        <v>105</v>
      </c>
      <c r="C91" t="s">
        <v>498</v>
      </c>
      <c r="D91" t="s">
        <v>18</v>
      </c>
      <c r="E91" s="2">
        <v>24700</v>
      </c>
      <c r="G91" s="3">
        <v>44176</v>
      </c>
      <c r="H91" s="3">
        <v>43466</v>
      </c>
      <c r="I91" s="3">
        <v>44547</v>
      </c>
      <c r="J91" t="str">
        <f>VLOOKUP(B91,'[1]developer-agreement-contributio'!$A$1:$H$490, 1, FALSE)</f>
        <v>12/01514/S106/2</v>
      </c>
      <c r="K91" t="str">
        <f>VLOOKUP($B91,'[1]developer-agreement-contributio'!$A$1:$H$490, 3, FALSE)</f>
        <v>highways</v>
      </c>
      <c r="L91" t="str">
        <f>VLOOKUP(C91, '[2]developer-agreement'!$A$1:$I$152, 6, FALSE)</f>
        <v>12/00565/FUL</v>
      </c>
      <c r="M91" s="1">
        <f>VLOOKUP($B91,'[1]developer-agreement-contributio'!$A$1:$H$490, 4, FALSE)</f>
        <v>24700</v>
      </c>
      <c r="N91" s="3">
        <f>VLOOKUP($B91,'[1]developer-agreement-contributio'!$A$1:$H$490, 6, FALSE)</f>
        <v>41281</v>
      </c>
      <c r="O91" s="1">
        <f t="shared" si="6"/>
        <v>0</v>
      </c>
      <c r="P91" s="1">
        <f t="shared" si="6"/>
        <v>0</v>
      </c>
      <c r="Q91" s="1">
        <f t="shared" si="6"/>
        <v>24700</v>
      </c>
      <c r="R91" s="1">
        <f t="shared" si="6"/>
        <v>0</v>
      </c>
      <c r="S91" s="1">
        <f t="shared" si="5"/>
        <v>24700</v>
      </c>
    </row>
    <row r="92" spans="1:19" x14ac:dyDescent="0.25">
      <c r="A92" t="s">
        <v>106</v>
      </c>
      <c r="B92" t="s">
        <v>105</v>
      </c>
      <c r="C92" t="s">
        <v>498</v>
      </c>
      <c r="D92" t="s">
        <v>29</v>
      </c>
      <c r="E92" s="4">
        <v>24700</v>
      </c>
      <c r="G92" s="3">
        <v>44539</v>
      </c>
      <c r="H92" s="3">
        <v>44046</v>
      </c>
      <c r="J92" t="str">
        <f>VLOOKUP(B92,'[1]developer-agreement-contributio'!$A$1:$H$490, 1, FALSE)</f>
        <v>12/01514/S106/2</v>
      </c>
      <c r="K92" t="str">
        <f>VLOOKUP($B92,'[1]developer-agreement-contributio'!$A$1:$H$490, 3, FALSE)</f>
        <v>highways</v>
      </c>
      <c r="L92" t="str">
        <f>VLOOKUP(C92, '[2]developer-agreement'!$A$1:$I$152, 6, FALSE)</f>
        <v>12/00565/FUL</v>
      </c>
      <c r="M92" s="1">
        <f>VLOOKUP($B92,'[1]developer-agreement-contributio'!$A$1:$H$490, 4, FALSE)</f>
        <v>24700</v>
      </c>
      <c r="N92" s="3">
        <f>VLOOKUP($B92,'[1]developer-agreement-contributio'!$A$1:$H$490, 6, FALSE)</f>
        <v>41281</v>
      </c>
      <c r="O92" s="1">
        <f t="shared" si="6"/>
        <v>0</v>
      </c>
      <c r="P92" s="1">
        <f t="shared" si="6"/>
        <v>0</v>
      </c>
      <c r="Q92" s="1">
        <f t="shared" si="6"/>
        <v>24700</v>
      </c>
      <c r="R92" s="1">
        <f t="shared" si="6"/>
        <v>0</v>
      </c>
      <c r="S92" s="1">
        <f t="shared" si="5"/>
        <v>24700</v>
      </c>
    </row>
    <row r="93" spans="1:19" x14ac:dyDescent="0.25">
      <c r="A93" t="s">
        <v>102</v>
      </c>
      <c r="B93" t="s">
        <v>103</v>
      </c>
      <c r="C93" t="s">
        <v>497</v>
      </c>
      <c r="D93" t="s">
        <v>18</v>
      </c>
      <c r="E93" s="2">
        <v>4353</v>
      </c>
      <c r="G93" s="3">
        <v>44176</v>
      </c>
      <c r="H93" s="3">
        <v>43466</v>
      </c>
      <c r="J93" t="str">
        <f>VLOOKUP(B93,'[1]developer-agreement-contributio'!$A$1:$H$490, 1, FALSE)</f>
        <v>12/01392/S106/1</v>
      </c>
      <c r="K93" t="str">
        <f>VLOOKUP($B93,'[1]developer-agreement-contributio'!$A$1:$H$490, 3, FALSE)</f>
        <v>open-space-and-leisure</v>
      </c>
      <c r="L93" t="str">
        <f>VLOOKUP(C93, '[2]developer-agreement'!$A$1:$I$152, 6, FALSE)</f>
        <v>12/00699/FUL</v>
      </c>
      <c r="M93" s="1">
        <f>VLOOKUP($B93,'[1]developer-agreement-contributio'!$A$1:$H$490, 4, FALSE)</f>
        <v>4353</v>
      </c>
      <c r="N93" s="3">
        <f>VLOOKUP($B93,'[1]developer-agreement-contributio'!$A$1:$H$490, 6, FALSE)</f>
        <v>41302</v>
      </c>
      <c r="O93" s="1">
        <f t="shared" si="6"/>
        <v>0</v>
      </c>
      <c r="P93" s="1">
        <f t="shared" si="6"/>
        <v>0</v>
      </c>
      <c r="Q93" s="1">
        <f t="shared" si="6"/>
        <v>4353</v>
      </c>
      <c r="R93" s="1">
        <f t="shared" si="6"/>
        <v>0</v>
      </c>
      <c r="S93" s="1">
        <f t="shared" si="5"/>
        <v>4353</v>
      </c>
    </row>
    <row r="94" spans="1:19" x14ac:dyDescent="0.25">
      <c r="A94" t="s">
        <v>145</v>
      </c>
      <c r="B94" t="s">
        <v>146</v>
      </c>
      <c r="C94" t="s">
        <v>507</v>
      </c>
      <c r="D94" t="s">
        <v>18</v>
      </c>
      <c r="E94" s="2">
        <v>2700</v>
      </c>
      <c r="G94" s="3">
        <v>44176</v>
      </c>
      <c r="H94" s="3">
        <v>43466</v>
      </c>
      <c r="J94" t="str">
        <f>VLOOKUP(B94,'[1]developer-agreement-contributio'!$A$1:$H$490, 1, FALSE)</f>
        <v>13/01433/S106/10</v>
      </c>
      <c r="K94" t="str">
        <f>VLOOKUP($B94,'[1]developer-agreement-contributio'!$A$1:$H$490, 3, FALSE)</f>
        <v>community-facilities</v>
      </c>
      <c r="L94" t="str">
        <f>VLOOKUP(C94, '[2]developer-agreement'!$A$1:$I$152, 6, FALSE)</f>
        <v>13/00987/FUL</v>
      </c>
      <c r="M94" s="1">
        <f>VLOOKUP($B94,'[1]developer-agreement-contributio'!$A$1:$H$490, 4, FALSE)</f>
        <v>2700</v>
      </c>
      <c r="N94" s="3">
        <f>VLOOKUP($B94,'[1]developer-agreement-contributio'!$A$1:$H$490, 6, FALSE)</f>
        <v>41316</v>
      </c>
      <c r="O94" s="1">
        <f t="shared" si="6"/>
        <v>0</v>
      </c>
      <c r="P94" s="1">
        <f t="shared" si="6"/>
        <v>0</v>
      </c>
      <c r="Q94" s="1">
        <f t="shared" si="6"/>
        <v>2700</v>
      </c>
      <c r="R94" s="1">
        <f t="shared" si="6"/>
        <v>0</v>
      </c>
      <c r="S94" s="1">
        <f t="shared" si="5"/>
        <v>2700</v>
      </c>
    </row>
    <row r="95" spans="1:19" x14ac:dyDescent="0.25">
      <c r="A95" t="s">
        <v>147</v>
      </c>
      <c r="B95" t="s">
        <v>148</v>
      </c>
      <c r="C95" t="s">
        <v>507</v>
      </c>
      <c r="D95" t="s">
        <v>18</v>
      </c>
      <c r="E95" s="2">
        <v>214</v>
      </c>
      <c r="G95" s="3">
        <v>44176</v>
      </c>
      <c r="H95" s="3">
        <v>43466</v>
      </c>
      <c r="J95" t="str">
        <f>VLOOKUP(B95,'[1]developer-agreement-contributio'!$A$1:$H$490, 1, FALSE)</f>
        <v>13/01433/S106/3</v>
      </c>
      <c r="K95" t="str">
        <f>VLOOKUP($B95,'[1]developer-agreement-contributio'!$A$1:$H$490, 3, FALSE)</f>
        <v>community-facilities</v>
      </c>
      <c r="L95" t="str">
        <f>VLOOKUP(C95, '[2]developer-agreement'!$A$1:$I$152, 6, FALSE)</f>
        <v>13/00987/FUL</v>
      </c>
      <c r="M95" s="1">
        <f>VLOOKUP($B95,'[1]developer-agreement-contributio'!$A$1:$H$490, 4, FALSE)</f>
        <v>18705</v>
      </c>
      <c r="N95" s="3">
        <f>VLOOKUP($B95,'[1]developer-agreement-contributio'!$A$1:$H$490, 6, FALSE)</f>
        <v>41316</v>
      </c>
      <c r="O95" s="1">
        <f t="shared" si="6"/>
        <v>0</v>
      </c>
      <c r="P95" s="1">
        <f t="shared" si="6"/>
        <v>0</v>
      </c>
      <c r="Q95" s="1">
        <f t="shared" si="6"/>
        <v>214</v>
      </c>
      <c r="R95" s="1">
        <f t="shared" si="6"/>
        <v>0</v>
      </c>
      <c r="S95" s="1">
        <f t="shared" si="5"/>
        <v>214</v>
      </c>
    </row>
    <row r="96" spans="1:19" x14ac:dyDescent="0.25">
      <c r="A96" t="s">
        <v>149</v>
      </c>
      <c r="B96" t="s">
        <v>150</v>
      </c>
      <c r="C96" t="s">
        <v>507</v>
      </c>
      <c r="D96" t="s">
        <v>18</v>
      </c>
      <c r="E96" s="2">
        <v>19691</v>
      </c>
      <c r="G96" s="3">
        <v>44176</v>
      </c>
      <c r="H96" s="3">
        <v>43466</v>
      </c>
      <c r="J96" t="str">
        <f>VLOOKUP(B96,'[1]developer-agreement-contributio'!$A$1:$H$490, 1, FALSE)</f>
        <v>13/01433/S106/4</v>
      </c>
      <c r="K96" t="str">
        <f>VLOOKUP($B96,'[1]developer-agreement-contributio'!$A$1:$H$490, 3, FALSE)</f>
        <v>open-space-and-leisure</v>
      </c>
      <c r="L96" t="str">
        <f>VLOOKUP(C96, '[2]developer-agreement'!$A$1:$I$152, 6, FALSE)</f>
        <v>13/00987/FUL</v>
      </c>
      <c r="M96" s="1">
        <f>VLOOKUP($B96,'[1]developer-agreement-contributio'!$A$1:$H$490, 4, FALSE)</f>
        <v>19691</v>
      </c>
      <c r="N96" s="3">
        <f>VLOOKUP($B96,'[1]developer-agreement-contributio'!$A$1:$H$490, 6, FALSE)</f>
        <v>41316</v>
      </c>
      <c r="O96" s="1">
        <f t="shared" si="6"/>
        <v>0</v>
      </c>
      <c r="P96" s="1">
        <f t="shared" si="6"/>
        <v>0</v>
      </c>
      <c r="Q96" s="1">
        <f t="shared" si="6"/>
        <v>19691</v>
      </c>
      <c r="R96" s="1">
        <f t="shared" si="6"/>
        <v>0</v>
      </c>
      <c r="S96" s="1">
        <f t="shared" si="5"/>
        <v>19691</v>
      </c>
    </row>
    <row r="97" spans="1:19" x14ac:dyDescent="0.25">
      <c r="A97" t="s">
        <v>151</v>
      </c>
      <c r="B97" t="s">
        <v>152</v>
      </c>
      <c r="C97" t="s">
        <v>507</v>
      </c>
      <c r="D97" t="s">
        <v>18</v>
      </c>
      <c r="E97" s="2">
        <v>180000</v>
      </c>
      <c r="G97" s="3">
        <v>44176</v>
      </c>
      <c r="H97" s="3">
        <v>43466</v>
      </c>
      <c r="J97" t="str">
        <f>VLOOKUP(B97,'[1]developer-agreement-contributio'!$A$1:$H$490, 1, FALSE)</f>
        <v>13/01433/S106/5</v>
      </c>
      <c r="K97" t="str">
        <f>VLOOKUP($B97,'[1]developer-agreement-contributio'!$A$1:$H$490, 3, FALSE)</f>
        <v>community-facilities</v>
      </c>
      <c r="L97" t="str">
        <f>VLOOKUP(C97, '[2]developer-agreement'!$A$1:$I$152, 6, FALSE)</f>
        <v>13/00987/FUL</v>
      </c>
      <c r="M97" s="1">
        <f>VLOOKUP($B97,'[1]developer-agreement-contributio'!$A$1:$H$490, 4, FALSE)</f>
        <v>180000</v>
      </c>
      <c r="N97" s="3">
        <f>VLOOKUP($B97,'[1]developer-agreement-contributio'!$A$1:$H$490, 6, FALSE)</f>
        <v>41316</v>
      </c>
      <c r="O97" s="1">
        <f t="shared" si="6"/>
        <v>0</v>
      </c>
      <c r="P97" s="1">
        <f t="shared" si="6"/>
        <v>0</v>
      </c>
      <c r="Q97" s="1">
        <f t="shared" si="6"/>
        <v>180000</v>
      </c>
      <c r="R97" s="1">
        <f t="shared" si="6"/>
        <v>0</v>
      </c>
      <c r="S97" s="1">
        <f t="shared" si="5"/>
        <v>180000</v>
      </c>
    </row>
    <row r="98" spans="1:19" x14ac:dyDescent="0.25">
      <c r="A98" t="s">
        <v>153</v>
      </c>
      <c r="B98" t="s">
        <v>154</v>
      </c>
      <c r="C98" t="s">
        <v>507</v>
      </c>
      <c r="D98" t="s">
        <v>18</v>
      </c>
      <c r="E98" s="2">
        <v>13282</v>
      </c>
      <c r="G98" s="3">
        <v>44176</v>
      </c>
      <c r="H98" s="3">
        <v>43466</v>
      </c>
      <c r="J98" t="str">
        <f>VLOOKUP(B98,'[1]developer-agreement-contributio'!$A$1:$H$490, 1, FALSE)</f>
        <v>13/01433/S106/6</v>
      </c>
      <c r="K98" t="str">
        <f>VLOOKUP($B98,'[1]developer-agreement-contributio'!$A$1:$H$490, 3, FALSE)</f>
        <v>open-space-and-leisure</v>
      </c>
      <c r="L98" t="str">
        <f>VLOOKUP(C98, '[2]developer-agreement'!$A$1:$I$152, 6, FALSE)</f>
        <v>13/00987/FUL</v>
      </c>
      <c r="M98" s="1">
        <f>VLOOKUP($B98,'[1]developer-agreement-contributio'!$A$1:$H$490, 4, FALSE)</f>
        <v>13282</v>
      </c>
      <c r="N98" s="3">
        <f>VLOOKUP($B98,'[1]developer-agreement-contributio'!$A$1:$H$490, 6, FALSE)</f>
        <v>41316</v>
      </c>
      <c r="O98" s="1">
        <f t="shared" si="6"/>
        <v>0</v>
      </c>
      <c r="P98" s="1">
        <f t="shared" si="6"/>
        <v>0</v>
      </c>
      <c r="Q98" s="1">
        <f t="shared" si="6"/>
        <v>13282</v>
      </c>
      <c r="R98" s="1">
        <f t="shared" si="6"/>
        <v>0</v>
      </c>
      <c r="S98" s="1">
        <f t="shared" si="5"/>
        <v>13282</v>
      </c>
    </row>
    <row r="99" spans="1:19" x14ac:dyDescent="0.25">
      <c r="A99" t="s">
        <v>155</v>
      </c>
      <c r="B99" t="s">
        <v>156</v>
      </c>
      <c r="C99" t="s">
        <v>507</v>
      </c>
      <c r="D99" t="s">
        <v>18</v>
      </c>
      <c r="E99" s="2">
        <v>20790</v>
      </c>
      <c r="G99" s="3">
        <v>44176</v>
      </c>
      <c r="H99" s="3">
        <v>43466</v>
      </c>
      <c r="J99" t="str">
        <f>VLOOKUP(B99,'[1]developer-agreement-contributio'!$A$1:$H$490, 1, FALSE)</f>
        <v>13/01433/S106/8</v>
      </c>
      <c r="K99" t="str">
        <f>VLOOKUP($B99,'[1]developer-agreement-contributio'!$A$1:$H$490, 3, FALSE)</f>
        <v>education</v>
      </c>
      <c r="L99" t="str">
        <f>VLOOKUP(C99, '[2]developer-agreement'!$A$1:$I$152, 6, FALSE)</f>
        <v>13/00987/FUL</v>
      </c>
      <c r="M99" s="1">
        <f>VLOOKUP($B99,'[1]developer-agreement-contributio'!$A$1:$H$490, 4, FALSE)</f>
        <v>20790</v>
      </c>
      <c r="N99" s="3">
        <f>VLOOKUP($B99,'[1]developer-agreement-contributio'!$A$1:$H$490, 6, FALSE)</f>
        <v>41316</v>
      </c>
      <c r="O99" s="1">
        <f t="shared" si="6"/>
        <v>0</v>
      </c>
      <c r="P99" s="1">
        <f t="shared" si="6"/>
        <v>0</v>
      </c>
      <c r="Q99" s="1">
        <f t="shared" si="6"/>
        <v>20790</v>
      </c>
      <c r="R99" s="1">
        <f t="shared" si="6"/>
        <v>0</v>
      </c>
      <c r="S99" s="1">
        <f t="shared" si="5"/>
        <v>20790</v>
      </c>
    </row>
    <row r="100" spans="1:19" x14ac:dyDescent="0.25">
      <c r="A100" t="s">
        <v>157</v>
      </c>
      <c r="B100" t="s">
        <v>158</v>
      </c>
      <c r="C100" t="s">
        <v>507</v>
      </c>
      <c r="D100" t="s">
        <v>18</v>
      </c>
      <c r="E100" s="2">
        <v>11310</v>
      </c>
      <c r="G100" s="3">
        <v>44176</v>
      </c>
      <c r="H100" s="3">
        <v>43466</v>
      </c>
      <c r="J100" t="str">
        <f>VLOOKUP(B100,'[1]developer-agreement-contributio'!$A$1:$H$490, 1, FALSE)</f>
        <v>13/01433/S106/9</v>
      </c>
      <c r="K100" t="str">
        <f>VLOOKUP($B100,'[1]developer-agreement-contributio'!$A$1:$H$490, 3, FALSE)</f>
        <v>green-infrastructure</v>
      </c>
      <c r="L100" t="str">
        <f>VLOOKUP(C100, '[2]developer-agreement'!$A$1:$I$152, 6, FALSE)</f>
        <v>13/00987/FUL</v>
      </c>
      <c r="M100" s="1">
        <f>VLOOKUP($B100,'[1]developer-agreement-contributio'!$A$1:$H$490, 4, FALSE)</f>
        <v>11310</v>
      </c>
      <c r="N100" s="3">
        <f>VLOOKUP($B100,'[1]developer-agreement-contributio'!$A$1:$H$490, 6, FALSE)</f>
        <v>41316</v>
      </c>
      <c r="O100" s="1">
        <f t="shared" si="6"/>
        <v>0</v>
      </c>
      <c r="P100" s="1">
        <f t="shared" si="6"/>
        <v>0</v>
      </c>
      <c r="Q100" s="1">
        <f t="shared" si="6"/>
        <v>11310</v>
      </c>
      <c r="R100" s="1">
        <f t="shared" si="6"/>
        <v>0</v>
      </c>
      <c r="S100" s="1">
        <f t="shared" si="5"/>
        <v>11310</v>
      </c>
    </row>
    <row r="101" spans="1:19" x14ac:dyDescent="0.25">
      <c r="A101" t="s">
        <v>310</v>
      </c>
      <c r="B101" t="s">
        <v>311</v>
      </c>
      <c r="C101" t="s">
        <v>520</v>
      </c>
      <c r="D101" t="s">
        <v>211</v>
      </c>
      <c r="F101">
        <v>37</v>
      </c>
      <c r="G101" s="3">
        <v>44176</v>
      </c>
      <c r="H101" s="3">
        <v>43831</v>
      </c>
      <c r="J101" t="str">
        <f>VLOOKUP(B101,'[1]developer-agreement-contributio'!$A$1:$H$490, 1, FALSE)</f>
        <v>15/01941/S106/1</v>
      </c>
      <c r="K101" t="str">
        <f>VLOOKUP($B101,'[1]developer-agreement-contributio'!$A$1:$H$490, 3, FALSE)</f>
        <v>affordable-housing</v>
      </c>
      <c r="L101" t="str">
        <f>VLOOKUP(C101, '[2]developer-agreement'!$A$1:$I$152, 6, FALSE)</f>
        <v>15/00945/FUL</v>
      </c>
      <c r="M101" s="1">
        <f>VLOOKUP($B101,'[1]developer-agreement-contributio'!$A$1:$H$490, 4, FALSE)</f>
        <v>0</v>
      </c>
      <c r="N101" s="3">
        <f>VLOOKUP($B101,'[1]developer-agreement-contributio'!$A$1:$H$490, 6, FALSE)</f>
        <v>41327</v>
      </c>
      <c r="O101" s="1">
        <f t="shared" si="6"/>
        <v>0</v>
      </c>
      <c r="P101" s="1">
        <f t="shared" si="6"/>
        <v>0</v>
      </c>
      <c r="Q101" s="1">
        <f t="shared" si="6"/>
        <v>0</v>
      </c>
      <c r="R101" s="1">
        <f t="shared" si="6"/>
        <v>0</v>
      </c>
      <c r="S101" s="1">
        <f t="shared" si="5"/>
        <v>0</v>
      </c>
    </row>
    <row r="102" spans="1:19" x14ac:dyDescent="0.25">
      <c r="A102" t="s">
        <v>312</v>
      </c>
      <c r="B102" t="s">
        <v>313</v>
      </c>
      <c r="C102" t="s">
        <v>520</v>
      </c>
      <c r="D102" t="s">
        <v>18</v>
      </c>
      <c r="E102" s="2">
        <v>55264</v>
      </c>
      <c r="G102" s="3">
        <v>44176</v>
      </c>
      <c r="H102" s="3">
        <v>43466</v>
      </c>
      <c r="J102" t="str">
        <f>VLOOKUP(B102,'[1]developer-agreement-contributio'!$A$1:$H$490, 1, FALSE)</f>
        <v>15/01941/S106/10</v>
      </c>
      <c r="K102" t="str">
        <f>VLOOKUP($B102,'[1]developer-agreement-contributio'!$A$1:$H$490, 3, FALSE)</f>
        <v>transport-and-travel</v>
      </c>
      <c r="L102" t="str">
        <f>VLOOKUP(C102, '[2]developer-agreement'!$A$1:$I$152, 6, FALSE)</f>
        <v>15/00945/FUL</v>
      </c>
      <c r="M102" s="1">
        <f>VLOOKUP($B102,'[1]developer-agreement-contributio'!$A$1:$H$490, 4, FALSE)</f>
        <v>360000</v>
      </c>
      <c r="N102" s="3">
        <f>VLOOKUP($B102,'[1]developer-agreement-contributio'!$A$1:$H$490, 6, FALSE)</f>
        <v>41327</v>
      </c>
      <c r="O102" s="1">
        <f t="shared" ref="O102:R121" si="7">SUMIFS($E:$E, $B:$B, $J102, $D:$D, O$1)</f>
        <v>0</v>
      </c>
      <c r="P102" s="1">
        <f t="shared" si="7"/>
        <v>0</v>
      </c>
      <c r="Q102" s="1">
        <f t="shared" si="7"/>
        <v>55264</v>
      </c>
      <c r="R102" s="1">
        <f t="shared" si="7"/>
        <v>0</v>
      </c>
      <c r="S102" s="1">
        <f t="shared" si="5"/>
        <v>55264</v>
      </c>
    </row>
    <row r="103" spans="1:19" x14ac:dyDescent="0.25">
      <c r="A103" t="s">
        <v>314</v>
      </c>
      <c r="B103" t="s">
        <v>315</v>
      </c>
      <c r="C103" t="s">
        <v>520</v>
      </c>
      <c r="D103" t="s">
        <v>18</v>
      </c>
      <c r="E103" s="2">
        <v>11507</v>
      </c>
      <c r="G103" s="3">
        <v>44176</v>
      </c>
      <c r="H103" s="3">
        <v>43466</v>
      </c>
      <c r="J103" t="str">
        <f>VLOOKUP(B103,'[1]developer-agreement-contributio'!$A$1:$H$490, 1, FALSE)</f>
        <v>15/01941/S106/11</v>
      </c>
      <c r="K103" t="str">
        <f>VLOOKUP($B103,'[1]developer-agreement-contributio'!$A$1:$H$490, 3, FALSE)</f>
        <v>other</v>
      </c>
      <c r="L103" t="str">
        <f>VLOOKUP(C103, '[2]developer-agreement'!$A$1:$I$152, 6, FALSE)</f>
        <v>15/00945/FUL</v>
      </c>
      <c r="M103" s="1">
        <f>VLOOKUP($B103,'[1]developer-agreement-contributio'!$A$1:$H$490, 4, FALSE)</f>
        <v>10000</v>
      </c>
      <c r="N103" s="3">
        <f>VLOOKUP($B103,'[1]developer-agreement-contributio'!$A$1:$H$490, 6, FALSE)</f>
        <v>41327</v>
      </c>
      <c r="O103" s="1">
        <f t="shared" si="7"/>
        <v>0</v>
      </c>
      <c r="P103" s="1">
        <f t="shared" si="7"/>
        <v>0</v>
      </c>
      <c r="Q103" s="1">
        <f t="shared" si="7"/>
        <v>11507</v>
      </c>
      <c r="R103" s="1">
        <f t="shared" si="7"/>
        <v>0</v>
      </c>
      <c r="S103" s="1">
        <f t="shared" si="5"/>
        <v>11507</v>
      </c>
    </row>
    <row r="104" spans="1:19" x14ac:dyDescent="0.25">
      <c r="A104" t="s">
        <v>316</v>
      </c>
      <c r="B104" t="s">
        <v>317</v>
      </c>
      <c r="C104" t="s">
        <v>520</v>
      </c>
      <c r="D104" t="s">
        <v>18</v>
      </c>
      <c r="E104" s="2">
        <v>2632427.84</v>
      </c>
      <c r="G104" s="3">
        <v>44176</v>
      </c>
      <c r="H104" s="3">
        <v>43466</v>
      </c>
      <c r="J104" t="str">
        <f>VLOOKUP(B104,'[1]developer-agreement-contributio'!$A$1:$H$490, 1, FALSE)</f>
        <v>15/01941/S106/7</v>
      </c>
      <c r="K104" t="str">
        <f>VLOOKUP($B104,'[1]developer-agreement-contributio'!$A$1:$H$490, 3, FALSE)</f>
        <v>education</v>
      </c>
      <c r="L104" t="str">
        <f>VLOOKUP(C104, '[2]developer-agreement'!$A$1:$I$152, 6, FALSE)</f>
        <v>15/00945/FUL</v>
      </c>
      <c r="M104" s="1">
        <f>VLOOKUP($B104,'[1]developer-agreement-contributio'!$A$1:$H$490, 4, FALSE)</f>
        <v>1470150</v>
      </c>
      <c r="N104" s="3">
        <f>VLOOKUP($B104,'[1]developer-agreement-contributio'!$A$1:$H$490, 6, FALSE)</f>
        <v>41327</v>
      </c>
      <c r="O104" s="1">
        <f t="shared" si="7"/>
        <v>0</v>
      </c>
      <c r="P104" s="1">
        <f t="shared" si="7"/>
        <v>0</v>
      </c>
      <c r="Q104" s="1">
        <f t="shared" si="7"/>
        <v>2632427.84</v>
      </c>
      <c r="R104" s="1">
        <f t="shared" si="7"/>
        <v>1706231.84</v>
      </c>
      <c r="S104" s="1">
        <f t="shared" si="5"/>
        <v>926195.99999999977</v>
      </c>
    </row>
    <row r="105" spans="1:19" x14ac:dyDescent="0.25">
      <c r="A105" t="s">
        <v>318</v>
      </c>
      <c r="B105" t="s">
        <v>317</v>
      </c>
      <c r="C105" t="s">
        <v>520</v>
      </c>
      <c r="D105" t="s">
        <v>13</v>
      </c>
      <c r="E105" s="2">
        <v>1289182</v>
      </c>
      <c r="G105" s="3">
        <v>44175</v>
      </c>
      <c r="H105" s="3">
        <v>43647</v>
      </c>
      <c r="J105" t="str">
        <f>VLOOKUP(B105,'[1]developer-agreement-contributio'!$A$1:$H$490, 1, FALSE)</f>
        <v>15/01941/S106/7</v>
      </c>
      <c r="K105" t="str">
        <f>VLOOKUP($B105,'[1]developer-agreement-contributio'!$A$1:$H$490, 3, FALSE)</f>
        <v>education</v>
      </c>
      <c r="L105" t="str">
        <f>VLOOKUP(C105, '[2]developer-agreement'!$A$1:$I$152, 6, FALSE)</f>
        <v>15/00945/FUL</v>
      </c>
      <c r="M105" s="1">
        <f>VLOOKUP($B105,'[1]developer-agreement-contributio'!$A$1:$H$490, 4, FALSE)</f>
        <v>1470150</v>
      </c>
      <c r="N105" s="3">
        <f>VLOOKUP($B105,'[1]developer-agreement-contributio'!$A$1:$H$490, 6, FALSE)</f>
        <v>41327</v>
      </c>
      <c r="O105" s="1">
        <f t="shared" si="7"/>
        <v>0</v>
      </c>
      <c r="P105" s="1">
        <f t="shared" si="7"/>
        <v>0</v>
      </c>
      <c r="Q105" s="1">
        <f t="shared" si="7"/>
        <v>2632427.84</v>
      </c>
      <c r="R105" s="1">
        <f t="shared" si="7"/>
        <v>1706231.84</v>
      </c>
      <c r="S105" s="1">
        <f t="shared" si="5"/>
        <v>926195.99999999977</v>
      </c>
    </row>
    <row r="106" spans="1:19" x14ac:dyDescent="0.25">
      <c r="A106" t="s">
        <v>319</v>
      </c>
      <c r="B106" t="s">
        <v>317</v>
      </c>
      <c r="C106" t="s">
        <v>520</v>
      </c>
      <c r="D106" t="s">
        <v>320</v>
      </c>
      <c r="E106" s="2">
        <v>174213.84</v>
      </c>
      <c r="G106" s="3">
        <v>44175</v>
      </c>
      <c r="H106" s="3">
        <v>43647</v>
      </c>
      <c r="J106" t="str">
        <f>VLOOKUP(B106,'[1]developer-agreement-contributio'!$A$1:$H$490, 1, FALSE)</f>
        <v>15/01941/S106/7</v>
      </c>
      <c r="K106" t="str">
        <f>VLOOKUP($B106,'[1]developer-agreement-contributio'!$A$1:$H$490, 3, FALSE)</f>
        <v>education</v>
      </c>
      <c r="L106" t="str">
        <f>VLOOKUP(C106, '[2]developer-agreement'!$A$1:$I$152, 6, FALSE)</f>
        <v>15/00945/FUL</v>
      </c>
      <c r="M106" s="1">
        <f>VLOOKUP($B106,'[1]developer-agreement-contributio'!$A$1:$H$490, 4, FALSE)</f>
        <v>1470150</v>
      </c>
      <c r="N106" s="3">
        <f>VLOOKUP($B106,'[1]developer-agreement-contributio'!$A$1:$H$490, 6, FALSE)</f>
        <v>41327</v>
      </c>
      <c r="O106" s="1">
        <f t="shared" si="7"/>
        <v>0</v>
      </c>
      <c r="P106" s="1">
        <f t="shared" si="7"/>
        <v>0</v>
      </c>
      <c r="Q106" s="1">
        <f t="shared" si="7"/>
        <v>2632427.84</v>
      </c>
      <c r="R106" s="1">
        <f t="shared" si="7"/>
        <v>1706231.84</v>
      </c>
      <c r="S106" s="1">
        <f t="shared" si="5"/>
        <v>926195.99999999977</v>
      </c>
    </row>
    <row r="107" spans="1:19" x14ac:dyDescent="0.25">
      <c r="A107" t="s">
        <v>321</v>
      </c>
      <c r="B107" t="s">
        <v>317</v>
      </c>
      <c r="C107" t="s">
        <v>520</v>
      </c>
      <c r="D107" t="s">
        <v>13</v>
      </c>
      <c r="E107" s="4">
        <v>242836</v>
      </c>
      <c r="G107" s="3">
        <v>44539</v>
      </c>
      <c r="H107" s="3">
        <v>44130</v>
      </c>
      <c r="J107" t="str">
        <f>VLOOKUP(B107,'[1]developer-agreement-contributio'!$A$1:$H$490, 1, FALSE)</f>
        <v>15/01941/S106/7</v>
      </c>
      <c r="K107" t="str">
        <f>VLOOKUP($B107,'[1]developer-agreement-contributio'!$A$1:$H$490, 3, FALSE)</f>
        <v>education</v>
      </c>
      <c r="L107" t="str">
        <f>VLOOKUP(C107, '[2]developer-agreement'!$A$1:$I$152, 6, FALSE)</f>
        <v>15/00945/FUL</v>
      </c>
      <c r="M107" s="1">
        <f>VLOOKUP($B107,'[1]developer-agreement-contributio'!$A$1:$H$490, 4, FALSE)</f>
        <v>1470150</v>
      </c>
      <c r="N107" s="3">
        <f>VLOOKUP($B107,'[1]developer-agreement-contributio'!$A$1:$H$490, 6, FALSE)</f>
        <v>41327</v>
      </c>
      <c r="O107" s="1">
        <f t="shared" si="7"/>
        <v>0</v>
      </c>
      <c r="P107" s="1">
        <f t="shared" si="7"/>
        <v>0</v>
      </c>
      <c r="Q107" s="1">
        <f t="shared" si="7"/>
        <v>2632427.84</v>
      </c>
      <c r="R107" s="1">
        <f t="shared" si="7"/>
        <v>1706231.84</v>
      </c>
      <c r="S107" s="1">
        <f t="shared" si="5"/>
        <v>926195.99999999977</v>
      </c>
    </row>
    <row r="108" spans="1:19" x14ac:dyDescent="0.25">
      <c r="A108" t="s">
        <v>107</v>
      </c>
      <c r="B108" t="s">
        <v>108</v>
      </c>
      <c r="C108" t="s">
        <v>499</v>
      </c>
      <c r="D108" t="s">
        <v>18</v>
      </c>
      <c r="E108" s="2">
        <v>6412</v>
      </c>
      <c r="G108" s="3">
        <v>44176</v>
      </c>
      <c r="H108" s="3">
        <v>43466</v>
      </c>
      <c r="J108" t="str">
        <f>VLOOKUP(B108,'[1]developer-agreement-contributio'!$A$1:$H$490, 1, FALSE)</f>
        <v>12/01957/S106/1</v>
      </c>
      <c r="K108" t="str">
        <f>VLOOKUP($B108,'[1]developer-agreement-contributio'!$A$1:$H$490, 3, FALSE)</f>
        <v>green-infrastructure</v>
      </c>
      <c r="L108" t="str">
        <f>VLOOKUP(C108, '[2]developer-agreement'!$A$1:$I$152, 6, FALSE)</f>
        <v>12/01265/FUL</v>
      </c>
      <c r="M108" s="1">
        <f>VLOOKUP($B108,'[1]developer-agreement-contributio'!$A$1:$H$490, 4, FALSE)</f>
        <v>6412</v>
      </c>
      <c r="N108" s="3">
        <f>VLOOKUP($B108,'[1]developer-agreement-contributio'!$A$1:$H$490, 6, FALSE)</f>
        <v>41331</v>
      </c>
      <c r="O108" s="1">
        <f t="shared" si="7"/>
        <v>0</v>
      </c>
      <c r="P108" s="1">
        <f t="shared" si="7"/>
        <v>0</v>
      </c>
      <c r="Q108" s="1">
        <f t="shared" si="7"/>
        <v>6412</v>
      </c>
      <c r="R108" s="1">
        <f t="shared" si="7"/>
        <v>0</v>
      </c>
      <c r="S108" s="1">
        <f t="shared" si="5"/>
        <v>6412</v>
      </c>
    </row>
    <row r="109" spans="1:19" x14ac:dyDescent="0.25">
      <c r="A109" t="s">
        <v>73</v>
      </c>
      <c r="B109" t="s">
        <v>74</v>
      </c>
      <c r="C109" t="s">
        <v>492</v>
      </c>
      <c r="D109" t="s">
        <v>18</v>
      </c>
      <c r="E109" s="2">
        <v>5038</v>
      </c>
      <c r="G109" s="3">
        <v>44176</v>
      </c>
      <c r="H109" s="3">
        <v>43466</v>
      </c>
      <c r="J109" t="str">
        <f>VLOOKUP(B109,'[1]developer-agreement-contributio'!$A$1:$H$490, 1, FALSE)</f>
        <v>12/00415/S106/1</v>
      </c>
      <c r="K109" t="str">
        <f>VLOOKUP($B109,'[1]developer-agreement-contributio'!$A$1:$H$490, 3, FALSE)</f>
        <v>open-space-and-leisure</v>
      </c>
      <c r="L109" t="str">
        <f>VLOOKUP(C109, '[2]developer-agreement'!$A$1:$I$152, 6, FALSE)</f>
        <v>11/02423/FUL</v>
      </c>
      <c r="M109" s="1">
        <f>VLOOKUP($B109,'[1]developer-agreement-contributio'!$A$1:$H$490, 4, FALSE)</f>
        <v>5038</v>
      </c>
      <c r="N109" s="3">
        <f>VLOOKUP($B109,'[1]developer-agreement-contributio'!$A$1:$H$490, 6, FALSE)</f>
        <v>41345</v>
      </c>
      <c r="O109" s="1">
        <f t="shared" si="7"/>
        <v>0</v>
      </c>
      <c r="P109" s="1">
        <f t="shared" si="7"/>
        <v>0</v>
      </c>
      <c r="Q109" s="1">
        <f t="shared" si="7"/>
        <v>5038</v>
      </c>
      <c r="R109" s="1">
        <f t="shared" si="7"/>
        <v>0</v>
      </c>
      <c r="S109" s="1">
        <f t="shared" si="5"/>
        <v>5038</v>
      </c>
    </row>
    <row r="110" spans="1:19" x14ac:dyDescent="0.25">
      <c r="A110" t="s">
        <v>75</v>
      </c>
      <c r="B110" t="s">
        <v>76</v>
      </c>
      <c r="C110" t="s">
        <v>492</v>
      </c>
      <c r="D110" t="s">
        <v>18</v>
      </c>
      <c r="E110" s="2">
        <v>7469</v>
      </c>
      <c r="G110" s="3">
        <v>44176</v>
      </c>
      <c r="H110" s="3">
        <v>43466</v>
      </c>
      <c r="J110" t="str">
        <f>VLOOKUP(B110,'[1]developer-agreement-contributio'!$A$1:$H$490, 1, FALSE)</f>
        <v>12/00415/S106/2</v>
      </c>
      <c r="K110" t="str">
        <f>VLOOKUP($B110,'[1]developer-agreement-contributio'!$A$1:$H$490, 3, FALSE)</f>
        <v>open-space-and-leisure</v>
      </c>
      <c r="L110" t="str">
        <f>VLOOKUP(C110, '[2]developer-agreement'!$A$1:$I$152, 6, FALSE)</f>
        <v>11/02423/FUL</v>
      </c>
      <c r="M110" s="1">
        <f>VLOOKUP($B110,'[1]developer-agreement-contributio'!$A$1:$H$490, 4, FALSE)</f>
        <v>7469</v>
      </c>
      <c r="N110" s="3">
        <f>VLOOKUP($B110,'[1]developer-agreement-contributio'!$A$1:$H$490, 6, FALSE)</f>
        <v>41345</v>
      </c>
      <c r="O110" s="1">
        <f t="shared" si="7"/>
        <v>0</v>
      </c>
      <c r="P110" s="1">
        <f t="shared" si="7"/>
        <v>0</v>
      </c>
      <c r="Q110" s="1">
        <f t="shared" si="7"/>
        <v>7469</v>
      </c>
      <c r="R110" s="1">
        <f t="shared" si="7"/>
        <v>0</v>
      </c>
      <c r="S110" s="1">
        <f t="shared" si="5"/>
        <v>7469</v>
      </c>
    </row>
    <row r="111" spans="1:19" x14ac:dyDescent="0.25">
      <c r="A111" t="s">
        <v>128</v>
      </c>
      <c r="B111" t="s">
        <v>129</v>
      </c>
      <c r="C111" t="s">
        <v>502</v>
      </c>
      <c r="D111" t="s">
        <v>18</v>
      </c>
      <c r="E111" s="2">
        <v>10000</v>
      </c>
      <c r="G111" s="3">
        <v>44176</v>
      </c>
      <c r="H111" s="3">
        <v>43466</v>
      </c>
      <c r="I111" s="3">
        <v>44547</v>
      </c>
      <c r="J111" t="str">
        <f>VLOOKUP(B111,'[1]developer-agreement-contributio'!$A$1:$H$490, 1, FALSE)</f>
        <v>13/00572/S106/1</v>
      </c>
      <c r="K111" t="str">
        <f>VLOOKUP($B111,'[1]developer-agreement-contributio'!$A$1:$H$490, 3, FALSE)</f>
        <v>highways</v>
      </c>
      <c r="L111" t="str">
        <f>VLOOKUP(C111, '[2]developer-agreement'!$A$1:$I$152, 6, FALSE)</f>
        <v>12/00380/FUL</v>
      </c>
      <c r="M111" s="1">
        <f>VLOOKUP($B111,'[1]developer-agreement-contributio'!$A$1:$H$490, 4, FALSE)</f>
        <v>10000</v>
      </c>
      <c r="N111" s="3">
        <f>VLOOKUP($B111,'[1]developer-agreement-contributio'!$A$1:$H$490, 6, FALSE)</f>
        <v>41361</v>
      </c>
      <c r="O111" s="1">
        <f t="shared" si="7"/>
        <v>0</v>
      </c>
      <c r="P111" s="1">
        <f t="shared" si="7"/>
        <v>0</v>
      </c>
      <c r="Q111" s="1">
        <f t="shared" si="7"/>
        <v>10000</v>
      </c>
      <c r="R111" s="1">
        <f t="shared" si="7"/>
        <v>10000</v>
      </c>
      <c r="S111" s="1">
        <f t="shared" si="5"/>
        <v>0</v>
      </c>
    </row>
    <row r="112" spans="1:19" x14ac:dyDescent="0.25">
      <c r="A112" t="s">
        <v>130</v>
      </c>
      <c r="B112" t="s">
        <v>129</v>
      </c>
      <c r="C112" t="s">
        <v>502</v>
      </c>
      <c r="D112" t="s">
        <v>13</v>
      </c>
      <c r="E112" s="4">
        <v>10000</v>
      </c>
      <c r="G112" s="3">
        <v>44539</v>
      </c>
      <c r="H112" s="3">
        <v>44046</v>
      </c>
      <c r="J112" t="str">
        <f>VLOOKUP(B112,'[1]developer-agreement-contributio'!$A$1:$H$490, 1, FALSE)</f>
        <v>13/00572/S106/1</v>
      </c>
      <c r="K112" t="str">
        <f>VLOOKUP($B112,'[1]developer-agreement-contributio'!$A$1:$H$490, 3, FALSE)</f>
        <v>highways</v>
      </c>
      <c r="L112" t="str">
        <f>VLOOKUP(C112, '[2]developer-agreement'!$A$1:$I$152, 6, FALSE)</f>
        <v>12/00380/FUL</v>
      </c>
      <c r="M112" s="1">
        <f>VLOOKUP($B112,'[1]developer-agreement-contributio'!$A$1:$H$490, 4, FALSE)</f>
        <v>10000</v>
      </c>
      <c r="N112" s="3">
        <f>VLOOKUP($B112,'[1]developer-agreement-contributio'!$A$1:$H$490, 6, FALSE)</f>
        <v>41361</v>
      </c>
      <c r="O112" s="1">
        <f t="shared" si="7"/>
        <v>0</v>
      </c>
      <c r="P112" s="1">
        <f t="shared" si="7"/>
        <v>0</v>
      </c>
      <c r="Q112" s="1">
        <f t="shared" si="7"/>
        <v>10000</v>
      </c>
      <c r="R112" s="1">
        <f t="shared" si="7"/>
        <v>10000</v>
      </c>
      <c r="S112" s="1">
        <f t="shared" si="5"/>
        <v>0</v>
      </c>
    </row>
    <row r="113" spans="1:19" x14ac:dyDescent="0.25">
      <c r="A113" t="s">
        <v>131</v>
      </c>
      <c r="B113" t="s">
        <v>132</v>
      </c>
      <c r="C113" t="s">
        <v>503</v>
      </c>
      <c r="D113" t="s">
        <v>18</v>
      </c>
      <c r="E113" s="2">
        <v>4763</v>
      </c>
      <c r="G113" s="3">
        <v>44176</v>
      </c>
      <c r="H113" s="3">
        <v>43466</v>
      </c>
      <c r="I113" s="3">
        <v>43647</v>
      </c>
      <c r="J113" t="str">
        <f>VLOOKUP(B113,'[1]developer-agreement-contributio'!$A$1:$H$490, 1, FALSE)</f>
        <v>13/00851/S106/3</v>
      </c>
      <c r="K113" t="str">
        <f>VLOOKUP($B113,'[1]developer-agreement-contributio'!$A$1:$H$490, 3, FALSE)</f>
        <v>open-space-and-leisure</v>
      </c>
      <c r="L113" t="str">
        <f>VLOOKUP(C113, '[2]developer-agreement'!$A$1:$I$152, 6, FALSE)</f>
        <v>13/00235/FUL</v>
      </c>
      <c r="M113" s="1">
        <f>VLOOKUP($B113,'[1]developer-agreement-contributio'!$A$1:$H$490, 4, FALSE)</f>
        <v>4763</v>
      </c>
      <c r="N113" s="3">
        <f>VLOOKUP($B113,'[1]developer-agreement-contributio'!$A$1:$H$490, 6, FALSE)</f>
        <v>41410</v>
      </c>
      <c r="O113" s="1">
        <f t="shared" si="7"/>
        <v>0</v>
      </c>
      <c r="P113" s="1">
        <f t="shared" si="7"/>
        <v>0</v>
      </c>
      <c r="Q113" s="1">
        <f t="shared" si="7"/>
        <v>4763</v>
      </c>
      <c r="R113" s="1">
        <f t="shared" si="7"/>
        <v>4763</v>
      </c>
      <c r="S113" s="1">
        <f t="shared" si="5"/>
        <v>0</v>
      </c>
    </row>
    <row r="114" spans="1:19" x14ac:dyDescent="0.25">
      <c r="A114" t="s">
        <v>133</v>
      </c>
      <c r="B114" t="s">
        <v>132</v>
      </c>
      <c r="C114" t="s">
        <v>503</v>
      </c>
      <c r="D114" t="s">
        <v>13</v>
      </c>
      <c r="E114" s="2">
        <v>4763</v>
      </c>
      <c r="G114" s="3">
        <v>44175</v>
      </c>
      <c r="H114" s="3">
        <v>43647</v>
      </c>
      <c r="J114" t="str">
        <f>VLOOKUP(B114,'[1]developer-agreement-contributio'!$A$1:$H$490, 1, FALSE)</f>
        <v>13/00851/S106/3</v>
      </c>
      <c r="K114" t="str">
        <f>VLOOKUP($B114,'[1]developer-agreement-contributio'!$A$1:$H$490, 3, FALSE)</f>
        <v>open-space-and-leisure</v>
      </c>
      <c r="L114" t="str">
        <f>VLOOKUP(C114, '[2]developer-agreement'!$A$1:$I$152, 6, FALSE)</f>
        <v>13/00235/FUL</v>
      </c>
      <c r="M114" s="1">
        <f>VLOOKUP($B114,'[1]developer-agreement-contributio'!$A$1:$H$490, 4, FALSE)</f>
        <v>4763</v>
      </c>
      <c r="N114" s="3">
        <f>VLOOKUP($B114,'[1]developer-agreement-contributio'!$A$1:$H$490, 6, FALSE)</f>
        <v>41410</v>
      </c>
      <c r="O114" s="1">
        <f t="shared" si="7"/>
        <v>0</v>
      </c>
      <c r="P114" s="1">
        <f t="shared" si="7"/>
        <v>0</v>
      </c>
      <c r="Q114" s="1">
        <f t="shared" si="7"/>
        <v>4763</v>
      </c>
      <c r="R114" s="1">
        <f t="shared" si="7"/>
        <v>4763</v>
      </c>
      <c r="S114" s="1">
        <f t="shared" si="5"/>
        <v>0</v>
      </c>
    </row>
    <row r="115" spans="1:19" x14ac:dyDescent="0.25">
      <c r="A115" t="s">
        <v>134</v>
      </c>
      <c r="B115" t="s">
        <v>135</v>
      </c>
      <c r="C115" t="s">
        <v>504</v>
      </c>
      <c r="D115" t="s">
        <v>18</v>
      </c>
      <c r="E115" s="2">
        <v>20865</v>
      </c>
      <c r="G115" s="3">
        <v>44176</v>
      </c>
      <c r="H115" s="3">
        <v>43466</v>
      </c>
      <c r="J115" t="str">
        <f>VLOOKUP(B115,'[1]developer-agreement-contributio'!$A$1:$H$490, 1, FALSE)</f>
        <v>13/00947/S106/2</v>
      </c>
      <c r="K115" t="str">
        <f>VLOOKUP($B115,'[1]developer-agreement-contributio'!$A$1:$H$490, 3, FALSE)</f>
        <v>green-infrastructure</v>
      </c>
      <c r="L115" t="str">
        <f>VLOOKUP(C115, '[2]developer-agreement'!$A$1:$I$152, 6, FALSE)</f>
        <v>13/00198/FUL</v>
      </c>
      <c r="M115" s="1">
        <f>VLOOKUP($B115,'[1]developer-agreement-contributio'!$A$1:$H$490, 4, FALSE)</f>
        <v>20865</v>
      </c>
      <c r="N115" s="3">
        <f>VLOOKUP($B115,'[1]developer-agreement-contributio'!$A$1:$H$490, 6, FALSE)</f>
        <v>41435</v>
      </c>
      <c r="O115" s="1">
        <f t="shared" si="7"/>
        <v>0</v>
      </c>
      <c r="P115" s="1">
        <f t="shared" si="7"/>
        <v>0</v>
      </c>
      <c r="Q115" s="1">
        <f t="shared" si="7"/>
        <v>20865</v>
      </c>
      <c r="R115" s="1">
        <f t="shared" si="7"/>
        <v>0</v>
      </c>
      <c r="S115" s="1">
        <f t="shared" si="5"/>
        <v>20865</v>
      </c>
    </row>
    <row r="116" spans="1:19" x14ac:dyDescent="0.25">
      <c r="A116" t="s">
        <v>136</v>
      </c>
      <c r="B116" t="s">
        <v>137</v>
      </c>
      <c r="C116" t="s">
        <v>504</v>
      </c>
      <c r="D116" t="s">
        <v>18</v>
      </c>
      <c r="E116" s="2">
        <v>72653</v>
      </c>
      <c r="G116" s="3">
        <v>44176</v>
      </c>
      <c r="H116" s="3">
        <v>43466</v>
      </c>
      <c r="I116" s="3">
        <v>43647</v>
      </c>
      <c r="J116" t="str">
        <f>VLOOKUP(B116,'[1]developer-agreement-contributio'!$A$1:$H$490, 1, FALSE)</f>
        <v>13/00947/S106/4</v>
      </c>
      <c r="K116" t="str">
        <f>VLOOKUP($B116,'[1]developer-agreement-contributio'!$A$1:$H$490, 3, FALSE)</f>
        <v>open-space-and-leisure</v>
      </c>
      <c r="L116" t="str">
        <f>VLOOKUP(C116, '[2]developer-agreement'!$A$1:$I$152, 6, FALSE)</f>
        <v>13/00198/FUL</v>
      </c>
      <c r="M116" s="1">
        <f>VLOOKUP($B116,'[1]developer-agreement-contributio'!$A$1:$H$490, 4, FALSE)</f>
        <v>72653</v>
      </c>
      <c r="N116" s="3">
        <f>VLOOKUP($B116,'[1]developer-agreement-contributio'!$A$1:$H$490, 6, FALSE)</f>
        <v>41435</v>
      </c>
      <c r="O116" s="1">
        <f t="shared" si="7"/>
        <v>0</v>
      </c>
      <c r="P116" s="1">
        <f t="shared" si="7"/>
        <v>0</v>
      </c>
      <c r="Q116" s="1">
        <f t="shared" si="7"/>
        <v>72653</v>
      </c>
      <c r="R116" s="1">
        <f t="shared" si="7"/>
        <v>72653</v>
      </c>
      <c r="S116" s="1">
        <f t="shared" si="5"/>
        <v>0</v>
      </c>
    </row>
    <row r="117" spans="1:19" x14ac:dyDescent="0.25">
      <c r="A117" t="s">
        <v>138</v>
      </c>
      <c r="B117" t="s">
        <v>137</v>
      </c>
      <c r="C117" t="s">
        <v>504</v>
      </c>
      <c r="D117" t="s">
        <v>13</v>
      </c>
      <c r="E117" s="2">
        <v>72653</v>
      </c>
      <c r="G117" s="3">
        <v>44175</v>
      </c>
      <c r="H117" s="3">
        <v>43647</v>
      </c>
      <c r="J117" t="str">
        <f>VLOOKUP(B117,'[1]developer-agreement-contributio'!$A$1:$H$490, 1, FALSE)</f>
        <v>13/00947/S106/4</v>
      </c>
      <c r="K117" t="str">
        <f>VLOOKUP($B117,'[1]developer-agreement-contributio'!$A$1:$H$490, 3, FALSE)</f>
        <v>open-space-and-leisure</v>
      </c>
      <c r="L117" t="str">
        <f>VLOOKUP(C117, '[2]developer-agreement'!$A$1:$I$152, 6, FALSE)</f>
        <v>13/00198/FUL</v>
      </c>
      <c r="M117" s="1">
        <f>VLOOKUP($B117,'[1]developer-agreement-contributio'!$A$1:$H$490, 4, FALSE)</f>
        <v>72653</v>
      </c>
      <c r="N117" s="3">
        <f>VLOOKUP($B117,'[1]developer-agreement-contributio'!$A$1:$H$490, 6, FALSE)</f>
        <v>41435</v>
      </c>
      <c r="O117" s="1">
        <f t="shared" si="7"/>
        <v>0</v>
      </c>
      <c r="P117" s="1">
        <f t="shared" si="7"/>
        <v>0</v>
      </c>
      <c r="Q117" s="1">
        <f t="shared" si="7"/>
        <v>72653</v>
      </c>
      <c r="R117" s="1">
        <f t="shared" si="7"/>
        <v>72653</v>
      </c>
      <c r="S117" s="1">
        <f t="shared" si="5"/>
        <v>0</v>
      </c>
    </row>
    <row r="118" spans="1:19" x14ac:dyDescent="0.25">
      <c r="A118" t="s">
        <v>139</v>
      </c>
      <c r="B118" t="s">
        <v>140</v>
      </c>
      <c r="C118" t="s">
        <v>504</v>
      </c>
      <c r="D118" t="s">
        <v>18</v>
      </c>
      <c r="E118" s="2">
        <v>8100</v>
      </c>
      <c r="G118" s="3">
        <v>44176</v>
      </c>
      <c r="H118" s="3">
        <v>43466</v>
      </c>
      <c r="J118" t="str">
        <f>VLOOKUP(B118,'[1]developer-agreement-contributio'!$A$1:$H$490, 1, FALSE)</f>
        <v>13/00947/S106/5</v>
      </c>
      <c r="K118" t="str">
        <f>VLOOKUP($B118,'[1]developer-agreement-contributio'!$A$1:$H$490, 3, FALSE)</f>
        <v>community-facilities</v>
      </c>
      <c r="L118" t="str">
        <f>VLOOKUP(C118, '[2]developer-agreement'!$A$1:$I$152, 6, FALSE)</f>
        <v>13/00198/FUL</v>
      </c>
      <c r="M118" s="1">
        <f>VLOOKUP($B118,'[1]developer-agreement-contributio'!$A$1:$H$490, 4, FALSE)</f>
        <v>8100</v>
      </c>
      <c r="N118" s="3">
        <f>VLOOKUP($B118,'[1]developer-agreement-contributio'!$A$1:$H$490, 6, FALSE)</f>
        <v>41435</v>
      </c>
      <c r="O118" s="1">
        <f t="shared" si="7"/>
        <v>0</v>
      </c>
      <c r="P118" s="1">
        <f t="shared" si="7"/>
        <v>0</v>
      </c>
      <c r="Q118" s="1">
        <f t="shared" si="7"/>
        <v>8100</v>
      </c>
      <c r="R118" s="1">
        <f t="shared" si="7"/>
        <v>0</v>
      </c>
      <c r="S118" s="1">
        <f t="shared" si="5"/>
        <v>8100</v>
      </c>
    </row>
    <row r="119" spans="1:19" x14ac:dyDescent="0.25">
      <c r="A119" t="s">
        <v>141</v>
      </c>
      <c r="B119" t="s">
        <v>142</v>
      </c>
      <c r="C119" t="s">
        <v>505</v>
      </c>
      <c r="D119" t="s">
        <v>18</v>
      </c>
      <c r="E119" s="2">
        <v>1082</v>
      </c>
      <c r="G119" s="3">
        <v>44176</v>
      </c>
      <c r="H119" s="3">
        <v>43466</v>
      </c>
      <c r="J119" t="str">
        <f>VLOOKUP(B119,'[1]developer-agreement-contributio'!$A$1:$H$490, 1, FALSE)</f>
        <v>13/01064/S106/1</v>
      </c>
      <c r="K119" t="str">
        <f>VLOOKUP($B119,'[1]developer-agreement-contributio'!$A$1:$H$490, 3, FALSE)</f>
        <v>open-space-and-leisure</v>
      </c>
      <c r="L119" t="str">
        <f>VLOOKUP(C119, '[2]developer-agreement'!$A$1:$I$152, 6, FALSE)</f>
        <v>13/00622/FUL</v>
      </c>
      <c r="M119" s="1">
        <f>VLOOKUP($B119,'[1]developer-agreement-contributio'!$A$1:$H$490, 4, FALSE)</f>
        <v>4763</v>
      </c>
      <c r="N119" s="3">
        <f>VLOOKUP($B119,'[1]developer-agreement-contributio'!$A$1:$H$490, 6, FALSE)</f>
        <v>41467</v>
      </c>
      <c r="O119" s="1">
        <f t="shared" si="7"/>
        <v>0</v>
      </c>
      <c r="P119" s="1">
        <f t="shared" si="7"/>
        <v>0</v>
      </c>
      <c r="Q119" s="1">
        <f t="shared" si="7"/>
        <v>1082</v>
      </c>
      <c r="R119" s="1">
        <f t="shared" si="7"/>
        <v>0</v>
      </c>
      <c r="S119" s="1">
        <f t="shared" si="5"/>
        <v>1082</v>
      </c>
    </row>
    <row r="120" spans="1:19" x14ac:dyDescent="0.25">
      <c r="A120" t="s">
        <v>188</v>
      </c>
      <c r="B120" t="s">
        <v>189</v>
      </c>
      <c r="C120" t="s">
        <v>511</v>
      </c>
      <c r="D120" t="s">
        <v>18</v>
      </c>
      <c r="E120" s="2">
        <v>20815</v>
      </c>
      <c r="G120" s="3">
        <v>44176</v>
      </c>
      <c r="H120" s="3">
        <v>43466</v>
      </c>
      <c r="J120" t="str">
        <f>VLOOKUP(B120,'[1]developer-agreement-contributio'!$A$1:$H$490, 1, FALSE)</f>
        <v>14/00473/S106/3</v>
      </c>
      <c r="K120" t="str">
        <f>VLOOKUP($B120,'[1]developer-agreement-contributio'!$A$1:$H$490, 3, FALSE)</f>
        <v>green-infrastructure</v>
      </c>
      <c r="L120" t="str">
        <f>VLOOKUP(C120, '[2]developer-agreement'!$A$1:$I$152, 6, FALSE)</f>
        <v>13/00691/FUL</v>
      </c>
      <c r="M120" s="1">
        <f>VLOOKUP($B120,'[1]developer-agreement-contributio'!$A$1:$H$490, 4, FALSE)</f>
        <v>20815</v>
      </c>
      <c r="N120" s="3">
        <f>VLOOKUP($B120,'[1]developer-agreement-contributio'!$A$1:$H$490, 6, FALSE)</f>
        <v>41530</v>
      </c>
      <c r="O120" s="1">
        <f t="shared" si="7"/>
        <v>0</v>
      </c>
      <c r="P120" s="1">
        <f t="shared" si="7"/>
        <v>0</v>
      </c>
      <c r="Q120" s="1">
        <f t="shared" si="7"/>
        <v>20815</v>
      </c>
      <c r="R120" s="1">
        <f t="shared" si="7"/>
        <v>0</v>
      </c>
      <c r="S120" s="1">
        <f t="shared" si="5"/>
        <v>20815</v>
      </c>
    </row>
    <row r="121" spans="1:19" x14ac:dyDescent="0.25">
      <c r="A121" t="s">
        <v>190</v>
      </c>
      <c r="B121" t="s">
        <v>191</v>
      </c>
      <c r="C121" t="s">
        <v>511</v>
      </c>
      <c r="D121" t="s">
        <v>18</v>
      </c>
      <c r="E121" s="2">
        <v>15000</v>
      </c>
      <c r="G121" s="3">
        <v>44176</v>
      </c>
      <c r="H121" s="3">
        <v>43466</v>
      </c>
      <c r="I121" s="3">
        <v>44547</v>
      </c>
      <c r="J121" t="str">
        <f>VLOOKUP(B121,'[1]developer-agreement-contributio'!$A$1:$H$490, 1, FALSE)</f>
        <v>14/00473/S106/4</v>
      </c>
      <c r="K121" t="str">
        <f>VLOOKUP($B121,'[1]developer-agreement-contributio'!$A$1:$H$490, 3, FALSE)</f>
        <v>open-space-and-leisure</v>
      </c>
      <c r="L121" t="str">
        <f>VLOOKUP(C121, '[2]developer-agreement'!$A$1:$I$152, 6, FALSE)</f>
        <v>13/00691/FUL</v>
      </c>
      <c r="M121" s="1">
        <f>VLOOKUP($B121,'[1]developer-agreement-contributio'!$A$1:$H$490, 4, FALSE)</f>
        <v>15000</v>
      </c>
      <c r="N121" s="3">
        <f>VLOOKUP($B121,'[1]developer-agreement-contributio'!$A$1:$H$490, 6, FALSE)</f>
        <v>41530</v>
      </c>
      <c r="O121" s="1">
        <f t="shared" si="7"/>
        <v>0</v>
      </c>
      <c r="P121" s="1">
        <f t="shared" si="7"/>
        <v>0</v>
      </c>
      <c r="Q121" s="1">
        <f t="shared" si="7"/>
        <v>15000</v>
      </c>
      <c r="R121" s="1">
        <f t="shared" si="7"/>
        <v>0</v>
      </c>
      <c r="S121" s="1">
        <f t="shared" si="5"/>
        <v>15000</v>
      </c>
    </row>
    <row r="122" spans="1:19" x14ac:dyDescent="0.25">
      <c r="A122" t="s">
        <v>192</v>
      </c>
      <c r="B122" t="s">
        <v>191</v>
      </c>
      <c r="C122" t="s">
        <v>511</v>
      </c>
      <c r="D122" t="s">
        <v>29</v>
      </c>
      <c r="E122" s="4">
        <v>15000</v>
      </c>
      <c r="G122" s="3">
        <v>44539</v>
      </c>
      <c r="H122" s="3">
        <v>44165</v>
      </c>
      <c r="J122" t="str">
        <f>VLOOKUP(B122,'[1]developer-agreement-contributio'!$A$1:$H$490, 1, FALSE)</f>
        <v>14/00473/S106/4</v>
      </c>
      <c r="K122" t="str">
        <f>VLOOKUP($B122,'[1]developer-agreement-contributio'!$A$1:$H$490, 3, FALSE)</f>
        <v>open-space-and-leisure</v>
      </c>
      <c r="L122" t="str">
        <f>VLOOKUP(C122, '[2]developer-agreement'!$A$1:$I$152, 6, FALSE)</f>
        <v>13/00691/FUL</v>
      </c>
      <c r="M122" s="1">
        <f>VLOOKUP($B122,'[1]developer-agreement-contributio'!$A$1:$H$490, 4, FALSE)</f>
        <v>15000</v>
      </c>
      <c r="N122" s="3">
        <f>VLOOKUP($B122,'[1]developer-agreement-contributio'!$A$1:$H$490, 6, FALSE)</f>
        <v>41530</v>
      </c>
      <c r="O122" s="1">
        <f t="shared" ref="O122:R141" si="8">SUMIFS($E:$E, $B:$B, $J122, $D:$D, O$1)</f>
        <v>0</v>
      </c>
      <c r="P122" s="1">
        <f t="shared" si="8"/>
        <v>0</v>
      </c>
      <c r="Q122" s="1">
        <f t="shared" si="8"/>
        <v>15000</v>
      </c>
      <c r="R122" s="1">
        <f t="shared" si="8"/>
        <v>0</v>
      </c>
      <c r="S122" s="1">
        <f t="shared" si="5"/>
        <v>15000</v>
      </c>
    </row>
    <row r="123" spans="1:19" x14ac:dyDescent="0.25">
      <c r="A123" t="s">
        <v>193</v>
      </c>
      <c r="B123" t="s">
        <v>194</v>
      </c>
      <c r="C123" t="s">
        <v>511</v>
      </c>
      <c r="D123" t="s">
        <v>18</v>
      </c>
      <c r="E123" s="2">
        <v>12000</v>
      </c>
      <c r="G123" s="3">
        <v>44176</v>
      </c>
      <c r="H123" s="3">
        <v>43466</v>
      </c>
      <c r="I123" s="3">
        <v>43862</v>
      </c>
      <c r="J123" t="str">
        <f>VLOOKUP(B123,'[1]developer-agreement-contributio'!$A$1:$H$490, 1, FALSE)</f>
        <v>14/00473/S106/7</v>
      </c>
      <c r="K123" t="str">
        <f>VLOOKUP($B123,'[1]developer-agreement-contributio'!$A$1:$H$490, 3, FALSE)</f>
        <v>highways</v>
      </c>
      <c r="L123" t="str">
        <f>VLOOKUP(C123, '[2]developer-agreement'!$A$1:$I$152, 6, FALSE)</f>
        <v>13/00691/FUL</v>
      </c>
      <c r="M123" s="1">
        <f>VLOOKUP($B123,'[1]developer-agreement-contributio'!$A$1:$H$490, 4, FALSE)</f>
        <v>12000</v>
      </c>
      <c r="N123" s="3">
        <f>VLOOKUP($B123,'[1]developer-agreement-contributio'!$A$1:$H$490, 6, FALSE)</f>
        <v>41530</v>
      </c>
      <c r="O123" s="1">
        <f t="shared" si="8"/>
        <v>0</v>
      </c>
      <c r="P123" s="1">
        <f t="shared" si="8"/>
        <v>0</v>
      </c>
      <c r="Q123" s="1">
        <f t="shared" si="8"/>
        <v>12000</v>
      </c>
      <c r="R123" s="1">
        <f t="shared" si="8"/>
        <v>12000</v>
      </c>
      <c r="S123" s="1">
        <f t="shared" si="5"/>
        <v>0</v>
      </c>
    </row>
    <row r="124" spans="1:19" x14ac:dyDescent="0.25">
      <c r="A124" t="s">
        <v>195</v>
      </c>
      <c r="B124" t="s">
        <v>194</v>
      </c>
      <c r="C124" t="s">
        <v>511</v>
      </c>
      <c r="D124" t="s">
        <v>13</v>
      </c>
      <c r="E124" s="2">
        <v>12000</v>
      </c>
      <c r="G124" s="3">
        <v>44175</v>
      </c>
      <c r="H124" s="3">
        <v>43862</v>
      </c>
      <c r="J124" t="str">
        <f>VLOOKUP(B124,'[1]developer-agreement-contributio'!$A$1:$H$490, 1, FALSE)</f>
        <v>14/00473/S106/7</v>
      </c>
      <c r="K124" t="str">
        <f>VLOOKUP($B124,'[1]developer-agreement-contributio'!$A$1:$H$490, 3, FALSE)</f>
        <v>highways</v>
      </c>
      <c r="L124" t="str">
        <f>VLOOKUP(C124, '[2]developer-agreement'!$A$1:$I$152, 6, FALSE)</f>
        <v>13/00691/FUL</v>
      </c>
      <c r="M124" s="1">
        <f>VLOOKUP($B124,'[1]developer-agreement-contributio'!$A$1:$H$490, 4, FALSE)</f>
        <v>12000</v>
      </c>
      <c r="N124" s="3">
        <f>VLOOKUP($B124,'[1]developer-agreement-contributio'!$A$1:$H$490, 6, FALSE)</f>
        <v>41530</v>
      </c>
      <c r="O124" s="1">
        <f t="shared" si="8"/>
        <v>0</v>
      </c>
      <c r="P124" s="1">
        <f t="shared" si="8"/>
        <v>0</v>
      </c>
      <c r="Q124" s="1">
        <f t="shared" si="8"/>
        <v>12000</v>
      </c>
      <c r="R124" s="1">
        <f t="shared" si="8"/>
        <v>12000</v>
      </c>
      <c r="S124" s="1">
        <f t="shared" si="5"/>
        <v>0</v>
      </c>
    </row>
    <row r="125" spans="1:19" x14ac:dyDescent="0.25">
      <c r="A125" t="s">
        <v>196</v>
      </c>
      <c r="B125" t="s">
        <v>197</v>
      </c>
      <c r="C125" t="s">
        <v>511</v>
      </c>
      <c r="D125" t="s">
        <v>18</v>
      </c>
      <c r="E125" s="2">
        <v>40000</v>
      </c>
      <c r="G125" s="3">
        <v>44176</v>
      </c>
      <c r="H125" s="3">
        <v>43466</v>
      </c>
      <c r="I125" s="3">
        <v>43647</v>
      </c>
      <c r="J125" t="str">
        <f>VLOOKUP(B125,'[1]developer-agreement-contributio'!$A$1:$H$490, 1, FALSE)</f>
        <v>14/00473/S106/8</v>
      </c>
      <c r="K125" t="str">
        <f>VLOOKUP($B125,'[1]developer-agreement-contributio'!$A$1:$H$490, 3, FALSE)</f>
        <v>highways</v>
      </c>
      <c r="L125" t="str">
        <f>VLOOKUP(C125, '[2]developer-agreement'!$A$1:$I$152, 6, FALSE)</f>
        <v>13/00691/FUL</v>
      </c>
      <c r="M125" s="1">
        <f>VLOOKUP($B125,'[1]developer-agreement-contributio'!$A$1:$H$490, 4, FALSE)</f>
        <v>40000</v>
      </c>
      <c r="N125" s="3">
        <f>VLOOKUP($B125,'[1]developer-agreement-contributio'!$A$1:$H$490, 6, FALSE)</f>
        <v>41530</v>
      </c>
      <c r="O125" s="1">
        <f t="shared" si="8"/>
        <v>0</v>
      </c>
      <c r="P125" s="1">
        <f t="shared" si="8"/>
        <v>0</v>
      </c>
      <c r="Q125" s="1">
        <f t="shared" si="8"/>
        <v>40000</v>
      </c>
      <c r="R125" s="1">
        <f t="shared" si="8"/>
        <v>40000</v>
      </c>
      <c r="S125" s="1">
        <f t="shared" si="5"/>
        <v>0</v>
      </c>
    </row>
    <row r="126" spans="1:19" x14ac:dyDescent="0.25">
      <c r="A126" t="s">
        <v>198</v>
      </c>
      <c r="B126" t="s">
        <v>197</v>
      </c>
      <c r="C126" t="s">
        <v>511</v>
      </c>
      <c r="D126" t="s">
        <v>13</v>
      </c>
      <c r="E126" s="2">
        <v>40000</v>
      </c>
      <c r="G126" s="3">
        <v>44175</v>
      </c>
      <c r="H126" s="3">
        <v>43647</v>
      </c>
      <c r="J126" t="str">
        <f>VLOOKUP(B126,'[1]developer-agreement-contributio'!$A$1:$H$490, 1, FALSE)</f>
        <v>14/00473/S106/8</v>
      </c>
      <c r="K126" t="str">
        <f>VLOOKUP($B126,'[1]developer-agreement-contributio'!$A$1:$H$490, 3, FALSE)</f>
        <v>highways</v>
      </c>
      <c r="L126" t="str">
        <f>VLOOKUP(C126, '[2]developer-agreement'!$A$1:$I$152, 6, FALSE)</f>
        <v>13/00691/FUL</v>
      </c>
      <c r="M126" s="1">
        <f>VLOOKUP($B126,'[1]developer-agreement-contributio'!$A$1:$H$490, 4, FALSE)</f>
        <v>40000</v>
      </c>
      <c r="N126" s="3">
        <f>VLOOKUP($B126,'[1]developer-agreement-contributio'!$A$1:$H$490, 6, FALSE)</f>
        <v>41530</v>
      </c>
      <c r="O126" s="1">
        <f t="shared" si="8"/>
        <v>0</v>
      </c>
      <c r="P126" s="1">
        <f t="shared" si="8"/>
        <v>0</v>
      </c>
      <c r="Q126" s="1">
        <f t="shared" si="8"/>
        <v>40000</v>
      </c>
      <c r="R126" s="1">
        <f t="shared" si="8"/>
        <v>40000</v>
      </c>
      <c r="S126" s="1">
        <f t="shared" si="5"/>
        <v>0</v>
      </c>
    </row>
    <row r="127" spans="1:19" x14ac:dyDescent="0.25">
      <c r="A127" t="s">
        <v>143</v>
      </c>
      <c r="B127" t="s">
        <v>144</v>
      </c>
      <c r="C127" t="s">
        <v>506</v>
      </c>
      <c r="D127" t="s">
        <v>18</v>
      </c>
      <c r="E127" s="2">
        <v>13803</v>
      </c>
      <c r="G127" s="3">
        <v>44176</v>
      </c>
      <c r="H127" s="3">
        <v>43466</v>
      </c>
      <c r="J127" t="str">
        <f>VLOOKUP(B127,'[1]developer-agreement-contributio'!$A$1:$H$490, 1, FALSE)</f>
        <v>13/01431/S106/1</v>
      </c>
      <c r="K127" t="str">
        <f>VLOOKUP($B127,'[1]developer-agreement-contributio'!$A$1:$H$490, 3, FALSE)</f>
        <v>highways</v>
      </c>
      <c r="L127" t="str">
        <f>VLOOKUP(C127, '[2]developer-agreement'!$A$1:$I$152, 6, FALSE)</f>
        <v>13/00811/FUL</v>
      </c>
      <c r="M127" s="1">
        <f>VLOOKUP($B127,'[1]developer-agreement-contributio'!$A$1:$H$490, 4, FALSE)</f>
        <v>200000</v>
      </c>
      <c r="N127" s="3">
        <f>VLOOKUP($B127,'[1]developer-agreement-contributio'!$A$1:$H$490, 6, FALSE)</f>
        <v>41557</v>
      </c>
      <c r="O127" s="1">
        <f t="shared" si="8"/>
        <v>0</v>
      </c>
      <c r="P127" s="1">
        <f t="shared" si="8"/>
        <v>0</v>
      </c>
      <c r="Q127" s="1">
        <f t="shared" si="8"/>
        <v>13803</v>
      </c>
      <c r="R127" s="1">
        <f t="shared" si="8"/>
        <v>0</v>
      </c>
      <c r="S127" s="1">
        <f t="shared" si="5"/>
        <v>13803</v>
      </c>
    </row>
    <row r="128" spans="1:19" x14ac:dyDescent="0.25">
      <c r="A128" t="s">
        <v>159</v>
      </c>
      <c r="B128" t="s">
        <v>160</v>
      </c>
      <c r="C128" t="s">
        <v>508</v>
      </c>
      <c r="D128" t="s">
        <v>18</v>
      </c>
      <c r="E128" s="2">
        <v>7000</v>
      </c>
      <c r="G128" s="3">
        <v>44176</v>
      </c>
      <c r="H128" s="3">
        <v>43466</v>
      </c>
      <c r="J128" t="str">
        <f>VLOOKUP(B128,'[1]developer-agreement-contributio'!$A$1:$H$490, 1, FALSE)</f>
        <v>13/01737/S106/4</v>
      </c>
      <c r="K128" t="str">
        <f>VLOOKUP($B128,'[1]developer-agreement-contributio'!$A$1:$H$490, 3, FALSE)</f>
        <v>education</v>
      </c>
      <c r="L128" t="str">
        <f>VLOOKUP(C128, '[2]developer-agreement'!$A$1:$I$152, 6, FALSE)</f>
        <v>13/01412/FUL</v>
      </c>
      <c r="M128" s="1">
        <f>VLOOKUP($B128,'[1]developer-agreement-contributio'!$A$1:$H$490, 4, FALSE)</f>
        <v>57000</v>
      </c>
      <c r="N128" s="3">
        <f>VLOOKUP($B128,'[1]developer-agreement-contributio'!$A$1:$H$490, 6, FALSE)</f>
        <v>41571</v>
      </c>
      <c r="O128" s="1">
        <f t="shared" si="8"/>
        <v>0</v>
      </c>
      <c r="P128" s="1">
        <f t="shared" si="8"/>
        <v>0</v>
      </c>
      <c r="Q128" s="1">
        <f t="shared" si="8"/>
        <v>7000</v>
      </c>
      <c r="R128" s="1">
        <f t="shared" si="8"/>
        <v>0</v>
      </c>
      <c r="S128" s="1">
        <f t="shared" si="5"/>
        <v>7000</v>
      </c>
    </row>
    <row r="129" spans="1:19" x14ac:dyDescent="0.25">
      <c r="A129" t="s">
        <v>161</v>
      </c>
      <c r="B129" t="s">
        <v>162</v>
      </c>
      <c r="C129" t="s">
        <v>508</v>
      </c>
      <c r="D129" t="s">
        <v>18</v>
      </c>
      <c r="E129" s="2">
        <v>43981</v>
      </c>
      <c r="G129" s="3">
        <v>44176</v>
      </c>
      <c r="H129" s="3">
        <v>43466</v>
      </c>
      <c r="J129" t="str">
        <f>VLOOKUP(B129,'[1]developer-agreement-contributio'!$A$1:$H$490, 1, FALSE)</f>
        <v>13/01737/S106/5</v>
      </c>
      <c r="K129" t="str">
        <f>VLOOKUP($B129,'[1]developer-agreement-contributio'!$A$1:$H$490, 3, FALSE)</f>
        <v>open-space-and-leisure</v>
      </c>
      <c r="L129" t="str">
        <f>VLOOKUP(C129, '[2]developer-agreement'!$A$1:$I$152, 6, FALSE)</f>
        <v>13/01412/FUL</v>
      </c>
      <c r="M129" s="1">
        <f>VLOOKUP($B129,'[1]developer-agreement-contributio'!$A$1:$H$490, 4, FALSE)</f>
        <v>43981</v>
      </c>
      <c r="N129" s="3">
        <f>VLOOKUP($B129,'[1]developer-agreement-contributio'!$A$1:$H$490, 6, FALSE)</f>
        <v>41571</v>
      </c>
      <c r="O129" s="1">
        <f t="shared" si="8"/>
        <v>0</v>
      </c>
      <c r="P129" s="1">
        <f t="shared" si="8"/>
        <v>0</v>
      </c>
      <c r="Q129" s="1">
        <f t="shared" si="8"/>
        <v>43981</v>
      </c>
      <c r="R129" s="1">
        <f t="shared" si="8"/>
        <v>0</v>
      </c>
      <c r="S129" s="1">
        <f t="shared" si="5"/>
        <v>43981</v>
      </c>
    </row>
    <row r="130" spans="1:19" x14ac:dyDescent="0.25">
      <c r="A130" t="s">
        <v>404</v>
      </c>
      <c r="B130" t="s">
        <v>405</v>
      </c>
      <c r="C130" t="s">
        <v>533</v>
      </c>
      <c r="D130" t="s">
        <v>211</v>
      </c>
      <c r="F130">
        <v>11</v>
      </c>
      <c r="G130" s="3">
        <v>44176</v>
      </c>
      <c r="H130" s="3">
        <v>43831</v>
      </c>
      <c r="J130" t="str">
        <f>VLOOKUP(B130,'[1]developer-agreement-contributio'!$A$1:$H$490, 1, FALSE)</f>
        <v>18/00608/S106/2</v>
      </c>
      <c r="K130" t="str">
        <f>VLOOKUP($B130,'[1]developer-agreement-contributio'!$A$1:$H$490, 3, FALSE)</f>
        <v>affordable-housing</v>
      </c>
      <c r="L130" t="str">
        <f>VLOOKUP(C130, '[2]developer-agreement'!$A$1:$I$152, 6, FALSE)</f>
        <v>13/00781/OUT</v>
      </c>
      <c r="M130" s="1">
        <f>VLOOKUP($B130,'[1]developer-agreement-contributio'!$A$1:$H$490, 4, FALSE)</f>
        <v>0</v>
      </c>
      <c r="N130" s="3">
        <f>VLOOKUP($B130,'[1]developer-agreement-contributio'!$A$1:$H$490, 6, FALSE)</f>
        <v>41600</v>
      </c>
      <c r="O130" s="1">
        <f t="shared" si="8"/>
        <v>0</v>
      </c>
      <c r="P130" s="1">
        <f t="shared" si="8"/>
        <v>0</v>
      </c>
      <c r="Q130" s="1">
        <f t="shared" si="8"/>
        <v>0</v>
      </c>
      <c r="R130" s="1">
        <f t="shared" si="8"/>
        <v>0</v>
      </c>
      <c r="S130" s="1">
        <f t="shared" ref="S130:S193" si="9">Q130-R130</f>
        <v>0</v>
      </c>
    </row>
    <row r="131" spans="1:19" x14ac:dyDescent="0.25">
      <c r="A131" t="s">
        <v>406</v>
      </c>
      <c r="B131" t="s">
        <v>407</v>
      </c>
      <c r="C131" t="s">
        <v>533</v>
      </c>
      <c r="D131" t="s">
        <v>18</v>
      </c>
      <c r="E131" s="2">
        <v>387978</v>
      </c>
      <c r="G131" s="3">
        <v>44176</v>
      </c>
      <c r="H131" s="3">
        <v>43466</v>
      </c>
      <c r="J131" t="str">
        <f>VLOOKUP(B131,'[1]developer-agreement-contributio'!$A$1:$H$490, 1, FALSE)</f>
        <v>18/00608/S106/5</v>
      </c>
      <c r="K131" t="str">
        <f>VLOOKUP($B131,'[1]developer-agreement-contributio'!$A$1:$H$490, 3, FALSE)</f>
        <v>education</v>
      </c>
      <c r="L131" t="str">
        <f>VLOOKUP(C131, '[2]developer-agreement'!$A$1:$I$152, 6, FALSE)</f>
        <v>13/00781/OUT</v>
      </c>
      <c r="M131" s="1">
        <f>VLOOKUP($B131,'[1]developer-agreement-contributio'!$A$1:$H$490, 4, FALSE)</f>
        <v>1637500</v>
      </c>
      <c r="N131" s="3">
        <f>VLOOKUP($B131,'[1]developer-agreement-contributio'!$A$1:$H$490, 6, FALSE)</f>
        <v>41600</v>
      </c>
      <c r="O131" s="1">
        <f t="shared" si="8"/>
        <v>0</v>
      </c>
      <c r="P131" s="1">
        <f t="shared" si="8"/>
        <v>0</v>
      </c>
      <c r="Q131" s="1">
        <f t="shared" si="8"/>
        <v>387978</v>
      </c>
      <c r="R131" s="1">
        <f t="shared" si="8"/>
        <v>0</v>
      </c>
      <c r="S131" s="1">
        <f t="shared" si="9"/>
        <v>387978</v>
      </c>
    </row>
    <row r="132" spans="1:19" x14ac:dyDescent="0.25">
      <c r="A132" t="s">
        <v>408</v>
      </c>
      <c r="B132" t="s">
        <v>407</v>
      </c>
      <c r="C132" t="s">
        <v>533</v>
      </c>
      <c r="D132" t="s">
        <v>29</v>
      </c>
      <c r="E132" s="4">
        <v>324999</v>
      </c>
      <c r="G132" s="3">
        <v>44539</v>
      </c>
      <c r="H132" s="3">
        <v>44130</v>
      </c>
      <c r="J132" t="str">
        <f>VLOOKUP(B132,'[1]developer-agreement-contributio'!$A$1:$H$490, 1, FALSE)</f>
        <v>18/00608/S106/5</v>
      </c>
      <c r="K132" t="str">
        <f>VLOOKUP($B132,'[1]developer-agreement-contributio'!$A$1:$H$490, 3, FALSE)</f>
        <v>education</v>
      </c>
      <c r="L132" t="str">
        <f>VLOOKUP(C132, '[2]developer-agreement'!$A$1:$I$152, 6, FALSE)</f>
        <v>13/00781/OUT</v>
      </c>
      <c r="M132" s="1">
        <f>VLOOKUP($B132,'[1]developer-agreement-contributio'!$A$1:$H$490, 4, FALSE)</f>
        <v>1637500</v>
      </c>
      <c r="N132" s="3">
        <f>VLOOKUP($B132,'[1]developer-agreement-contributio'!$A$1:$H$490, 6, FALSE)</f>
        <v>41600</v>
      </c>
      <c r="O132" s="1">
        <f t="shared" si="8"/>
        <v>0</v>
      </c>
      <c r="P132" s="1">
        <f t="shared" si="8"/>
        <v>0</v>
      </c>
      <c r="Q132" s="1">
        <f t="shared" si="8"/>
        <v>387978</v>
      </c>
      <c r="R132" s="1">
        <f t="shared" si="8"/>
        <v>0</v>
      </c>
      <c r="S132" s="1">
        <f t="shared" si="9"/>
        <v>387978</v>
      </c>
    </row>
    <row r="133" spans="1:19" x14ac:dyDescent="0.25">
      <c r="A133" t="s">
        <v>409</v>
      </c>
      <c r="B133" t="s">
        <v>410</v>
      </c>
      <c r="C133" t="s">
        <v>533</v>
      </c>
      <c r="D133" t="s">
        <v>18</v>
      </c>
      <c r="E133" s="2">
        <v>26723</v>
      </c>
      <c r="G133" s="3">
        <v>44176</v>
      </c>
      <c r="H133" s="3">
        <v>43466</v>
      </c>
      <c r="J133" t="str">
        <f>VLOOKUP(B133,'[1]developer-agreement-contributio'!$A$1:$H$490, 1, FALSE)</f>
        <v>18/00608/S106/6</v>
      </c>
      <c r="K133" t="str">
        <f>VLOOKUP($B133,'[1]developer-agreement-contributio'!$A$1:$H$490, 3, FALSE)</f>
        <v>transport-and-travel</v>
      </c>
      <c r="L133" t="str">
        <f>VLOOKUP(C133, '[2]developer-agreement'!$A$1:$I$152, 6, FALSE)</f>
        <v>13/00781/OUT</v>
      </c>
      <c r="M133" s="1">
        <f>VLOOKUP($B133,'[1]developer-agreement-contributio'!$A$1:$H$490, 4, FALSE)</f>
        <v>20000</v>
      </c>
      <c r="N133" s="3">
        <f>VLOOKUP($B133,'[1]developer-agreement-contributio'!$A$1:$H$490, 6, FALSE)</f>
        <v>41600</v>
      </c>
      <c r="O133" s="1">
        <f t="shared" si="8"/>
        <v>0</v>
      </c>
      <c r="P133" s="1">
        <f t="shared" si="8"/>
        <v>0</v>
      </c>
      <c r="Q133" s="1">
        <f t="shared" si="8"/>
        <v>26723</v>
      </c>
      <c r="R133" s="1">
        <f t="shared" si="8"/>
        <v>0</v>
      </c>
      <c r="S133" s="1">
        <f t="shared" si="9"/>
        <v>26723</v>
      </c>
    </row>
    <row r="134" spans="1:19" x14ac:dyDescent="0.25">
      <c r="A134" t="s">
        <v>411</v>
      </c>
      <c r="B134" t="s">
        <v>412</v>
      </c>
      <c r="C134" t="s">
        <v>533</v>
      </c>
      <c r="D134" t="s">
        <v>18</v>
      </c>
      <c r="E134" s="2">
        <v>313787</v>
      </c>
      <c r="G134" s="3">
        <v>44176</v>
      </c>
      <c r="H134" s="3">
        <v>43466</v>
      </c>
      <c r="J134" t="str">
        <f>VLOOKUP(B134,'[1]developer-agreement-contributio'!$A$1:$H$490, 1, FALSE)</f>
        <v>18/00608/S106/7</v>
      </c>
      <c r="K134" t="str">
        <f>VLOOKUP($B134,'[1]developer-agreement-contributio'!$A$1:$H$490, 3, FALSE)</f>
        <v>green-infrastructure</v>
      </c>
      <c r="L134" t="str">
        <f>VLOOKUP(C134, '[2]developer-agreement'!$A$1:$I$152, 6, FALSE)</f>
        <v>13/00781/OUT</v>
      </c>
      <c r="M134" s="1">
        <f>VLOOKUP($B134,'[1]developer-agreement-contributio'!$A$1:$H$490, 4, FALSE)</f>
        <v>260000</v>
      </c>
      <c r="N134" s="3">
        <f>VLOOKUP($B134,'[1]developer-agreement-contributio'!$A$1:$H$490, 6, FALSE)</f>
        <v>41600</v>
      </c>
      <c r="O134" s="1">
        <f t="shared" si="8"/>
        <v>0</v>
      </c>
      <c r="P134" s="1">
        <f t="shared" si="8"/>
        <v>0</v>
      </c>
      <c r="Q134" s="1">
        <f t="shared" si="8"/>
        <v>313787</v>
      </c>
      <c r="R134" s="1">
        <f t="shared" si="8"/>
        <v>0</v>
      </c>
      <c r="S134" s="1">
        <f t="shared" si="9"/>
        <v>313787</v>
      </c>
    </row>
    <row r="135" spans="1:19" x14ac:dyDescent="0.25">
      <c r="A135" t="s">
        <v>413</v>
      </c>
      <c r="B135" t="s">
        <v>414</v>
      </c>
      <c r="C135" t="s">
        <v>533</v>
      </c>
      <c r="D135" t="s">
        <v>18</v>
      </c>
      <c r="E135" s="2">
        <v>334042</v>
      </c>
      <c r="G135" s="3">
        <v>44176</v>
      </c>
      <c r="H135" s="3">
        <v>43466</v>
      </c>
      <c r="I135" s="3">
        <v>44547</v>
      </c>
      <c r="J135" t="str">
        <f>VLOOKUP(B135,'[1]developer-agreement-contributio'!$A$1:$H$490, 1, FALSE)</f>
        <v>18/00608/S106/9</v>
      </c>
      <c r="K135" t="str">
        <f>VLOOKUP($B135,'[1]developer-agreement-contributio'!$A$1:$H$490, 3, FALSE)</f>
        <v>community-facilities</v>
      </c>
      <c r="L135" t="str">
        <f>VLOOKUP(C135, '[2]developer-agreement'!$A$1:$I$152, 6, FALSE)</f>
        <v>13/00781/OUT</v>
      </c>
      <c r="M135" s="1">
        <f>VLOOKUP($B135,'[1]developer-agreement-contributio'!$A$1:$H$490, 4, FALSE)</f>
        <v>250000</v>
      </c>
      <c r="N135" s="3">
        <f>VLOOKUP($B135,'[1]developer-agreement-contributio'!$A$1:$H$490, 6, FALSE)</f>
        <v>41600</v>
      </c>
      <c r="O135" s="1">
        <f t="shared" si="8"/>
        <v>0</v>
      </c>
      <c r="P135" s="1">
        <f t="shared" si="8"/>
        <v>0</v>
      </c>
      <c r="Q135" s="1">
        <f t="shared" si="8"/>
        <v>334042</v>
      </c>
      <c r="R135" s="1">
        <f t="shared" si="8"/>
        <v>0</v>
      </c>
      <c r="S135" s="1">
        <f t="shared" si="9"/>
        <v>334042</v>
      </c>
    </row>
    <row r="136" spans="1:19" x14ac:dyDescent="0.25">
      <c r="A136" t="s">
        <v>415</v>
      </c>
      <c r="B136" t="s">
        <v>414</v>
      </c>
      <c r="C136" t="s">
        <v>533</v>
      </c>
      <c r="D136" t="s">
        <v>29</v>
      </c>
      <c r="E136" s="4">
        <v>334042</v>
      </c>
      <c r="G136" s="3">
        <v>44539</v>
      </c>
      <c r="H136" s="3">
        <v>44165</v>
      </c>
      <c r="J136" t="str">
        <f>VLOOKUP(B136,'[1]developer-agreement-contributio'!$A$1:$H$490, 1, FALSE)</f>
        <v>18/00608/S106/9</v>
      </c>
      <c r="K136" t="str">
        <f>VLOOKUP($B136,'[1]developer-agreement-contributio'!$A$1:$H$490, 3, FALSE)</f>
        <v>community-facilities</v>
      </c>
      <c r="L136" t="str">
        <f>VLOOKUP(C136, '[2]developer-agreement'!$A$1:$I$152, 6, FALSE)</f>
        <v>13/00781/OUT</v>
      </c>
      <c r="M136" s="1">
        <f>VLOOKUP($B136,'[1]developer-agreement-contributio'!$A$1:$H$490, 4, FALSE)</f>
        <v>250000</v>
      </c>
      <c r="N136" s="3">
        <f>VLOOKUP($B136,'[1]developer-agreement-contributio'!$A$1:$H$490, 6, FALSE)</f>
        <v>41600</v>
      </c>
      <c r="O136" s="1">
        <f t="shared" si="8"/>
        <v>0</v>
      </c>
      <c r="P136" s="1">
        <f t="shared" si="8"/>
        <v>0</v>
      </c>
      <c r="Q136" s="1">
        <f t="shared" si="8"/>
        <v>334042</v>
      </c>
      <c r="R136" s="1">
        <f t="shared" si="8"/>
        <v>0</v>
      </c>
      <c r="S136" s="1">
        <f t="shared" si="9"/>
        <v>334042</v>
      </c>
    </row>
    <row r="137" spans="1:19" x14ac:dyDescent="0.25">
      <c r="A137" t="s">
        <v>163</v>
      </c>
      <c r="B137" t="s">
        <v>164</v>
      </c>
      <c r="C137" t="s">
        <v>509</v>
      </c>
      <c r="D137" t="s">
        <v>11</v>
      </c>
      <c r="E137" s="2">
        <v>-3582</v>
      </c>
      <c r="G137" s="3">
        <v>44176</v>
      </c>
      <c r="H137" s="3">
        <v>43678</v>
      </c>
      <c r="I137" s="3">
        <v>43678</v>
      </c>
      <c r="J137" t="str">
        <f>VLOOKUP(B137,'[1]developer-agreement-contributio'!$A$1:$H$490, 1, FALSE)</f>
        <v>13/02005/S106/1</v>
      </c>
      <c r="K137" t="str">
        <f>VLOOKUP($B137,'[1]developer-agreement-contributio'!$A$1:$H$490, 3, FALSE)</f>
        <v>green-infrastructure</v>
      </c>
      <c r="L137" t="str">
        <f>VLOOKUP(C137, '[2]developer-agreement'!$A$1:$I$152, 6, FALSE)</f>
        <v>13/01526/FUL</v>
      </c>
      <c r="M137" s="1">
        <f>VLOOKUP($B137,'[1]developer-agreement-contributio'!$A$1:$H$490, 4, FALSE)</f>
        <v>2730</v>
      </c>
      <c r="N137" s="3">
        <f>VLOOKUP($B137,'[1]developer-agreement-contributio'!$A$1:$H$490, 6, FALSE)</f>
        <v>41628</v>
      </c>
      <c r="O137" s="1">
        <f t="shared" si="8"/>
        <v>0</v>
      </c>
      <c r="P137" s="1">
        <f t="shared" si="8"/>
        <v>-3582</v>
      </c>
      <c r="Q137" s="1">
        <f t="shared" si="8"/>
        <v>3582</v>
      </c>
      <c r="R137" s="1">
        <f t="shared" si="8"/>
        <v>0</v>
      </c>
      <c r="S137" s="1">
        <f t="shared" si="9"/>
        <v>3582</v>
      </c>
    </row>
    <row r="138" spans="1:19" x14ac:dyDescent="0.25">
      <c r="A138" t="s">
        <v>165</v>
      </c>
      <c r="B138" t="s">
        <v>164</v>
      </c>
      <c r="C138" t="s">
        <v>509</v>
      </c>
      <c r="D138" t="s">
        <v>18</v>
      </c>
      <c r="E138" s="2">
        <v>3582</v>
      </c>
      <c r="G138" s="3">
        <v>44176</v>
      </c>
      <c r="H138" s="3">
        <v>43678</v>
      </c>
      <c r="J138" t="str">
        <f>VLOOKUP(B138,'[1]developer-agreement-contributio'!$A$1:$H$490, 1, FALSE)</f>
        <v>13/02005/S106/1</v>
      </c>
      <c r="K138" t="str">
        <f>VLOOKUP($B138,'[1]developer-agreement-contributio'!$A$1:$H$490, 3, FALSE)</f>
        <v>green-infrastructure</v>
      </c>
      <c r="L138" t="str">
        <f>VLOOKUP(C138, '[2]developer-agreement'!$A$1:$I$152, 6, FALSE)</f>
        <v>13/01526/FUL</v>
      </c>
      <c r="M138" s="1">
        <f>VLOOKUP($B138,'[1]developer-agreement-contributio'!$A$1:$H$490, 4, FALSE)</f>
        <v>2730</v>
      </c>
      <c r="N138" s="3">
        <f>VLOOKUP($B138,'[1]developer-agreement-contributio'!$A$1:$H$490, 6, FALSE)</f>
        <v>41628</v>
      </c>
      <c r="O138" s="1">
        <f t="shared" si="8"/>
        <v>0</v>
      </c>
      <c r="P138" s="1">
        <f t="shared" si="8"/>
        <v>-3582</v>
      </c>
      <c r="Q138" s="1">
        <f t="shared" si="8"/>
        <v>3582</v>
      </c>
      <c r="R138" s="1">
        <f t="shared" si="8"/>
        <v>0</v>
      </c>
      <c r="S138" s="1">
        <f t="shared" si="9"/>
        <v>3582</v>
      </c>
    </row>
    <row r="139" spans="1:19" x14ac:dyDescent="0.25">
      <c r="A139" t="s">
        <v>166</v>
      </c>
      <c r="B139" t="s">
        <v>167</v>
      </c>
      <c r="C139" t="s">
        <v>509</v>
      </c>
      <c r="D139" t="s">
        <v>11</v>
      </c>
      <c r="E139" s="2">
        <v>-8414</v>
      </c>
      <c r="G139" s="3">
        <v>44176</v>
      </c>
      <c r="H139" s="3">
        <v>43678</v>
      </c>
      <c r="I139" s="3">
        <v>43678</v>
      </c>
      <c r="J139" t="str">
        <f>VLOOKUP(B139,'[1]developer-agreement-contributio'!$A$1:$H$490, 1, FALSE)</f>
        <v>13/02005/S106/2</v>
      </c>
      <c r="K139" t="str">
        <f>VLOOKUP($B139,'[1]developer-agreement-contributio'!$A$1:$H$490, 3, FALSE)</f>
        <v>open-space-and-leisure</v>
      </c>
      <c r="L139" t="str">
        <f>VLOOKUP(C139, '[2]developer-agreement'!$A$1:$I$152, 6, FALSE)</f>
        <v>13/01526/FUL</v>
      </c>
      <c r="M139" s="1">
        <f>VLOOKUP($B139,'[1]developer-agreement-contributio'!$A$1:$H$490, 4, FALSE)</f>
        <v>6412</v>
      </c>
      <c r="N139" s="3">
        <f>VLOOKUP($B139,'[1]developer-agreement-contributio'!$A$1:$H$490, 6, FALSE)</f>
        <v>41628</v>
      </c>
      <c r="O139" s="1">
        <f t="shared" si="8"/>
        <v>0</v>
      </c>
      <c r="P139" s="1">
        <f t="shared" si="8"/>
        <v>-8414</v>
      </c>
      <c r="Q139" s="1">
        <f t="shared" si="8"/>
        <v>8414</v>
      </c>
      <c r="R139" s="1">
        <f t="shared" si="8"/>
        <v>1484</v>
      </c>
      <c r="S139" s="1">
        <f t="shared" si="9"/>
        <v>6930</v>
      </c>
    </row>
    <row r="140" spans="1:19" x14ac:dyDescent="0.25">
      <c r="A140" t="s">
        <v>168</v>
      </c>
      <c r="B140" t="s">
        <v>167</v>
      </c>
      <c r="C140" t="s">
        <v>509</v>
      </c>
      <c r="D140" t="s">
        <v>18</v>
      </c>
      <c r="E140" s="2">
        <v>8414</v>
      </c>
      <c r="G140" s="3">
        <v>44176</v>
      </c>
      <c r="H140" s="3">
        <v>43678</v>
      </c>
      <c r="J140" t="str">
        <f>VLOOKUP(B140,'[1]developer-agreement-contributio'!$A$1:$H$490, 1, FALSE)</f>
        <v>13/02005/S106/2</v>
      </c>
      <c r="K140" t="str">
        <f>VLOOKUP($B140,'[1]developer-agreement-contributio'!$A$1:$H$490, 3, FALSE)</f>
        <v>open-space-and-leisure</v>
      </c>
      <c r="L140" t="str">
        <f>VLOOKUP(C140, '[2]developer-agreement'!$A$1:$I$152, 6, FALSE)</f>
        <v>13/01526/FUL</v>
      </c>
      <c r="M140" s="1">
        <f>VLOOKUP($B140,'[1]developer-agreement-contributio'!$A$1:$H$490, 4, FALSE)</f>
        <v>6412</v>
      </c>
      <c r="N140" s="3">
        <f>VLOOKUP($B140,'[1]developer-agreement-contributio'!$A$1:$H$490, 6, FALSE)</f>
        <v>41628</v>
      </c>
      <c r="O140" s="1">
        <f t="shared" si="8"/>
        <v>0</v>
      </c>
      <c r="P140" s="1">
        <f t="shared" si="8"/>
        <v>-8414</v>
      </c>
      <c r="Q140" s="1">
        <f t="shared" si="8"/>
        <v>8414</v>
      </c>
      <c r="R140" s="1">
        <f t="shared" si="8"/>
        <v>1484</v>
      </c>
      <c r="S140" s="1">
        <f t="shared" si="9"/>
        <v>6930</v>
      </c>
    </row>
    <row r="141" spans="1:19" x14ac:dyDescent="0.25">
      <c r="A141" t="s">
        <v>169</v>
      </c>
      <c r="B141" t="s">
        <v>167</v>
      </c>
      <c r="C141" t="s">
        <v>509</v>
      </c>
      <c r="D141" t="s">
        <v>13</v>
      </c>
      <c r="E141" s="4">
        <v>1484</v>
      </c>
      <c r="G141" s="3">
        <v>44539</v>
      </c>
      <c r="H141" s="3">
        <v>44266</v>
      </c>
      <c r="J141" t="str">
        <f>VLOOKUP(B141,'[1]developer-agreement-contributio'!$A$1:$H$490, 1, FALSE)</f>
        <v>13/02005/S106/2</v>
      </c>
      <c r="K141" t="str">
        <f>VLOOKUP($B141,'[1]developer-agreement-contributio'!$A$1:$H$490, 3, FALSE)</f>
        <v>open-space-and-leisure</v>
      </c>
      <c r="L141" t="str">
        <f>VLOOKUP(C141, '[2]developer-agreement'!$A$1:$I$152, 6, FALSE)</f>
        <v>13/01526/FUL</v>
      </c>
      <c r="M141" s="1">
        <f>VLOOKUP($B141,'[1]developer-agreement-contributio'!$A$1:$H$490, 4, FALSE)</f>
        <v>6412</v>
      </c>
      <c r="N141" s="3">
        <f>VLOOKUP($B141,'[1]developer-agreement-contributio'!$A$1:$H$490, 6, FALSE)</f>
        <v>41628</v>
      </c>
      <c r="O141" s="1">
        <f t="shared" si="8"/>
        <v>0</v>
      </c>
      <c r="P141" s="1">
        <f t="shared" si="8"/>
        <v>-8414</v>
      </c>
      <c r="Q141" s="1">
        <f t="shared" si="8"/>
        <v>8414</v>
      </c>
      <c r="R141" s="1">
        <f t="shared" si="8"/>
        <v>1484</v>
      </c>
      <c r="S141" s="1">
        <f t="shared" si="9"/>
        <v>6930</v>
      </c>
    </row>
    <row r="142" spans="1:19" x14ac:dyDescent="0.25">
      <c r="A142" t="s">
        <v>170</v>
      </c>
      <c r="B142" t="s">
        <v>171</v>
      </c>
      <c r="C142" t="s">
        <v>509</v>
      </c>
      <c r="D142" t="s">
        <v>11</v>
      </c>
      <c r="E142" s="2">
        <v>-6237</v>
      </c>
      <c r="G142" s="3">
        <v>44176</v>
      </c>
      <c r="H142" s="3">
        <v>43678</v>
      </c>
      <c r="I142" s="3">
        <v>43678</v>
      </c>
      <c r="J142" t="str">
        <f>VLOOKUP(B142,'[1]developer-agreement-contributio'!$A$1:$H$490, 1, FALSE)</f>
        <v>13/02005/S106/3</v>
      </c>
      <c r="K142" t="str">
        <f>VLOOKUP($B142,'[1]developer-agreement-contributio'!$A$1:$H$490, 3, FALSE)</f>
        <v>open-space-and-leisure</v>
      </c>
      <c r="L142" t="str">
        <f>VLOOKUP(C142, '[2]developer-agreement'!$A$1:$I$152, 6, FALSE)</f>
        <v>13/01526/FUL</v>
      </c>
      <c r="M142" s="1">
        <f>VLOOKUP($B142,'[1]developer-agreement-contributio'!$A$1:$H$490, 4, FALSE)</f>
        <v>4753</v>
      </c>
      <c r="N142" s="3">
        <f>VLOOKUP($B142,'[1]developer-agreement-contributio'!$A$1:$H$490, 6, FALSE)</f>
        <v>41628</v>
      </c>
      <c r="O142" s="1">
        <f t="shared" ref="O142:R161" si="10">SUMIFS($E:$E, $B:$B, $J142, $D:$D, O$1)</f>
        <v>0</v>
      </c>
      <c r="P142" s="1">
        <f t="shared" si="10"/>
        <v>-6237</v>
      </c>
      <c r="Q142" s="1">
        <f t="shared" si="10"/>
        <v>6237</v>
      </c>
      <c r="R142" s="1">
        <f t="shared" si="10"/>
        <v>4753</v>
      </c>
      <c r="S142" s="1">
        <f t="shared" si="9"/>
        <v>1484</v>
      </c>
    </row>
    <row r="143" spans="1:19" x14ac:dyDescent="0.25">
      <c r="A143" t="s">
        <v>172</v>
      </c>
      <c r="B143" t="s">
        <v>171</v>
      </c>
      <c r="C143" t="s">
        <v>509</v>
      </c>
      <c r="D143" t="s">
        <v>18</v>
      </c>
      <c r="E143" s="2">
        <v>6237</v>
      </c>
      <c r="G143" s="3">
        <v>44176</v>
      </c>
      <c r="H143" s="3">
        <v>43678</v>
      </c>
      <c r="J143" t="str">
        <f>VLOOKUP(B143,'[1]developer-agreement-contributio'!$A$1:$H$490, 1, FALSE)</f>
        <v>13/02005/S106/3</v>
      </c>
      <c r="K143" t="str">
        <f>VLOOKUP($B143,'[1]developer-agreement-contributio'!$A$1:$H$490, 3, FALSE)</f>
        <v>open-space-and-leisure</v>
      </c>
      <c r="L143" t="str">
        <f>VLOOKUP(C143, '[2]developer-agreement'!$A$1:$I$152, 6, FALSE)</f>
        <v>13/01526/FUL</v>
      </c>
      <c r="M143" s="1">
        <f>VLOOKUP($B143,'[1]developer-agreement-contributio'!$A$1:$H$490, 4, FALSE)</f>
        <v>4753</v>
      </c>
      <c r="N143" s="3">
        <f>VLOOKUP($B143,'[1]developer-agreement-contributio'!$A$1:$H$490, 6, FALSE)</f>
        <v>41628</v>
      </c>
      <c r="O143" s="1">
        <f t="shared" si="10"/>
        <v>0</v>
      </c>
      <c r="P143" s="1">
        <f t="shared" si="10"/>
        <v>-6237</v>
      </c>
      <c r="Q143" s="1">
        <f t="shared" si="10"/>
        <v>6237</v>
      </c>
      <c r="R143" s="1">
        <f t="shared" si="10"/>
        <v>4753</v>
      </c>
      <c r="S143" s="1">
        <f t="shared" si="9"/>
        <v>1484</v>
      </c>
    </row>
    <row r="144" spans="1:19" x14ac:dyDescent="0.25">
      <c r="A144" t="s">
        <v>173</v>
      </c>
      <c r="B144" t="s">
        <v>171</v>
      </c>
      <c r="C144" t="s">
        <v>509</v>
      </c>
      <c r="D144" t="s">
        <v>13</v>
      </c>
      <c r="E144" s="2">
        <v>4753</v>
      </c>
      <c r="G144" s="3">
        <v>44175</v>
      </c>
      <c r="H144" s="3">
        <v>43739</v>
      </c>
      <c r="J144" t="str">
        <f>VLOOKUP(B144,'[1]developer-agreement-contributio'!$A$1:$H$490, 1, FALSE)</f>
        <v>13/02005/S106/3</v>
      </c>
      <c r="K144" t="str">
        <f>VLOOKUP($B144,'[1]developer-agreement-contributio'!$A$1:$H$490, 3, FALSE)</f>
        <v>open-space-and-leisure</v>
      </c>
      <c r="L144" t="str">
        <f>VLOOKUP(C144, '[2]developer-agreement'!$A$1:$I$152, 6, FALSE)</f>
        <v>13/01526/FUL</v>
      </c>
      <c r="M144" s="1">
        <f>VLOOKUP($B144,'[1]developer-agreement-contributio'!$A$1:$H$490, 4, FALSE)</f>
        <v>4753</v>
      </c>
      <c r="N144" s="3">
        <f>VLOOKUP($B144,'[1]developer-agreement-contributio'!$A$1:$H$490, 6, FALSE)</f>
        <v>41628</v>
      </c>
      <c r="O144" s="1">
        <f t="shared" si="10"/>
        <v>0</v>
      </c>
      <c r="P144" s="1">
        <f t="shared" si="10"/>
        <v>-6237</v>
      </c>
      <c r="Q144" s="1">
        <f t="shared" si="10"/>
        <v>6237</v>
      </c>
      <c r="R144" s="1">
        <f t="shared" si="10"/>
        <v>4753</v>
      </c>
      <c r="S144" s="1">
        <f t="shared" si="9"/>
        <v>1484</v>
      </c>
    </row>
    <row r="145" spans="1:19" x14ac:dyDescent="0.25">
      <c r="A145" t="s">
        <v>174</v>
      </c>
      <c r="B145" t="s">
        <v>175</v>
      </c>
      <c r="C145" t="s">
        <v>509</v>
      </c>
      <c r="D145" t="s">
        <v>11</v>
      </c>
      <c r="E145" s="2">
        <v>-2755</v>
      </c>
      <c r="G145" s="3">
        <v>44176</v>
      </c>
      <c r="H145" s="3">
        <v>43678</v>
      </c>
      <c r="I145" s="3">
        <v>43678</v>
      </c>
      <c r="J145" t="str">
        <f>VLOOKUP(B145,'[1]developer-agreement-contributio'!$A$1:$H$490, 1, FALSE)</f>
        <v>13/02005/S106/4</v>
      </c>
      <c r="K145" t="str">
        <f>VLOOKUP($B145,'[1]developer-agreement-contributio'!$A$1:$H$490, 3, FALSE)</f>
        <v>community-facilities</v>
      </c>
      <c r="L145" t="str">
        <f>VLOOKUP(C145, '[2]developer-agreement'!$A$1:$I$152, 6, FALSE)</f>
        <v>13/01526/FUL</v>
      </c>
      <c r="M145" s="1">
        <f>VLOOKUP($B145,'[1]developer-agreement-contributio'!$A$1:$H$490, 4, FALSE)</f>
        <v>2100</v>
      </c>
      <c r="N145" s="3">
        <f>VLOOKUP($B145,'[1]developer-agreement-contributio'!$A$1:$H$490, 6, FALSE)</f>
        <v>41628</v>
      </c>
      <c r="O145" s="1">
        <f t="shared" si="10"/>
        <v>0</v>
      </c>
      <c r="P145" s="1">
        <f t="shared" si="10"/>
        <v>-2755</v>
      </c>
      <c r="Q145" s="1">
        <f t="shared" si="10"/>
        <v>2755</v>
      </c>
      <c r="R145" s="1">
        <f t="shared" si="10"/>
        <v>0</v>
      </c>
      <c r="S145" s="1">
        <f t="shared" si="9"/>
        <v>2755</v>
      </c>
    </row>
    <row r="146" spans="1:19" x14ac:dyDescent="0.25">
      <c r="A146" t="s">
        <v>176</v>
      </c>
      <c r="B146" t="s">
        <v>175</v>
      </c>
      <c r="C146" t="s">
        <v>509</v>
      </c>
      <c r="D146" t="s">
        <v>18</v>
      </c>
      <c r="E146" s="2">
        <v>2755</v>
      </c>
      <c r="G146" s="3">
        <v>44176</v>
      </c>
      <c r="H146" s="3">
        <v>43678</v>
      </c>
      <c r="J146" t="str">
        <f>VLOOKUP(B146,'[1]developer-agreement-contributio'!$A$1:$H$490, 1, FALSE)</f>
        <v>13/02005/S106/4</v>
      </c>
      <c r="K146" t="str">
        <f>VLOOKUP($B146,'[1]developer-agreement-contributio'!$A$1:$H$490, 3, FALSE)</f>
        <v>community-facilities</v>
      </c>
      <c r="L146" t="str">
        <f>VLOOKUP(C146, '[2]developer-agreement'!$A$1:$I$152, 6, FALSE)</f>
        <v>13/01526/FUL</v>
      </c>
      <c r="M146" s="1">
        <f>VLOOKUP($B146,'[1]developer-agreement-contributio'!$A$1:$H$490, 4, FALSE)</f>
        <v>2100</v>
      </c>
      <c r="N146" s="3">
        <f>VLOOKUP($B146,'[1]developer-agreement-contributio'!$A$1:$H$490, 6, FALSE)</f>
        <v>41628</v>
      </c>
      <c r="O146" s="1">
        <f t="shared" si="10"/>
        <v>0</v>
      </c>
      <c r="P146" s="1">
        <f t="shared" si="10"/>
        <v>-2755</v>
      </c>
      <c r="Q146" s="1">
        <f t="shared" si="10"/>
        <v>2755</v>
      </c>
      <c r="R146" s="1">
        <f t="shared" si="10"/>
        <v>0</v>
      </c>
      <c r="S146" s="1">
        <f t="shared" si="9"/>
        <v>2755</v>
      </c>
    </row>
    <row r="147" spans="1:19" x14ac:dyDescent="0.25">
      <c r="A147" t="s">
        <v>177</v>
      </c>
      <c r="B147" t="s">
        <v>178</v>
      </c>
      <c r="C147" t="s">
        <v>510</v>
      </c>
      <c r="D147" t="s">
        <v>18</v>
      </c>
      <c r="E147" s="2">
        <v>5500</v>
      </c>
      <c r="G147" s="3">
        <v>44176</v>
      </c>
      <c r="H147" s="3">
        <v>43466</v>
      </c>
      <c r="J147" t="str">
        <f>VLOOKUP(B147,'[1]developer-agreement-contributio'!$A$1:$H$490, 1, FALSE)</f>
        <v>14/00242/S106/3</v>
      </c>
      <c r="K147" t="str">
        <f>VLOOKUP($B147,'[1]developer-agreement-contributio'!$A$1:$H$490, 3, FALSE)</f>
        <v>highways</v>
      </c>
      <c r="L147" t="str">
        <f>VLOOKUP(C147, '[2]developer-agreement'!$A$1:$I$152, 6, FALSE)</f>
        <v>12/02047/FUL</v>
      </c>
      <c r="M147" s="1">
        <f>VLOOKUP($B147,'[1]developer-agreement-contributio'!$A$1:$H$490, 4, FALSE)</f>
        <v>-50000</v>
      </c>
      <c r="N147" s="3">
        <f>VLOOKUP($B147,'[1]developer-agreement-contributio'!$A$1:$H$490, 6, FALSE)</f>
        <v>41697</v>
      </c>
      <c r="O147" s="1">
        <f t="shared" si="10"/>
        <v>0</v>
      </c>
      <c r="P147" s="1">
        <f t="shared" si="10"/>
        <v>0</v>
      </c>
      <c r="Q147" s="1">
        <f t="shared" si="10"/>
        <v>5500</v>
      </c>
      <c r="R147" s="1">
        <f t="shared" si="10"/>
        <v>0</v>
      </c>
      <c r="S147" s="1">
        <f t="shared" si="9"/>
        <v>5500</v>
      </c>
    </row>
    <row r="148" spans="1:19" x14ac:dyDescent="0.25">
      <c r="A148" t="s">
        <v>179</v>
      </c>
      <c r="B148" t="s">
        <v>180</v>
      </c>
      <c r="C148" t="s">
        <v>510</v>
      </c>
      <c r="D148" t="s">
        <v>18</v>
      </c>
      <c r="E148" s="2">
        <v>13348</v>
      </c>
      <c r="G148" s="3">
        <v>44176</v>
      </c>
      <c r="H148" s="3">
        <v>43466</v>
      </c>
      <c r="J148" t="str">
        <f>VLOOKUP(B148,'[1]developer-agreement-contributio'!$A$1:$H$490, 1, FALSE)</f>
        <v>14/00242/S106/5</v>
      </c>
      <c r="K148" t="str">
        <f>VLOOKUP($B148,'[1]developer-agreement-contributio'!$A$1:$H$490, 3, FALSE)</f>
        <v>green-infrastructure</v>
      </c>
      <c r="L148" t="str">
        <f>VLOOKUP(C148, '[2]developer-agreement'!$A$1:$I$152, 6, FALSE)</f>
        <v>12/02047/FUL</v>
      </c>
      <c r="M148" s="1">
        <f>VLOOKUP($B148,'[1]developer-agreement-contributio'!$A$1:$H$490, 4, FALSE)</f>
        <v>13348</v>
      </c>
      <c r="N148" s="3">
        <f>VLOOKUP($B148,'[1]developer-agreement-contributio'!$A$1:$H$490, 6, FALSE)</f>
        <v>41697</v>
      </c>
      <c r="O148" s="1">
        <f t="shared" si="10"/>
        <v>0</v>
      </c>
      <c r="P148" s="1">
        <f t="shared" si="10"/>
        <v>0</v>
      </c>
      <c r="Q148" s="1">
        <f t="shared" si="10"/>
        <v>13348</v>
      </c>
      <c r="R148" s="1">
        <f t="shared" si="10"/>
        <v>0</v>
      </c>
      <c r="S148" s="1">
        <f t="shared" si="9"/>
        <v>13348</v>
      </c>
    </row>
    <row r="149" spans="1:19" x14ac:dyDescent="0.25">
      <c r="A149" t="s">
        <v>181</v>
      </c>
      <c r="B149" t="s">
        <v>182</v>
      </c>
      <c r="C149" t="s">
        <v>510</v>
      </c>
      <c r="D149" t="s">
        <v>18</v>
      </c>
      <c r="E149" s="2">
        <v>97284</v>
      </c>
      <c r="G149" s="3">
        <v>44176</v>
      </c>
      <c r="H149" s="3">
        <v>43466</v>
      </c>
      <c r="J149" t="str">
        <f>VLOOKUP(B149,'[1]developer-agreement-contributio'!$A$1:$H$490, 1, FALSE)</f>
        <v>14/00242/S106/6</v>
      </c>
      <c r="K149" t="str">
        <f>VLOOKUP($B149,'[1]developer-agreement-contributio'!$A$1:$H$490, 3, FALSE)</f>
        <v>community-facilities</v>
      </c>
      <c r="L149" t="str">
        <f>VLOOKUP(C149, '[2]developer-agreement'!$A$1:$I$152, 6, FALSE)</f>
        <v>12/02047/FUL</v>
      </c>
      <c r="M149" s="1">
        <f>VLOOKUP($B149,'[1]developer-agreement-contributio'!$A$1:$H$490, 4, FALSE)</f>
        <v>96923</v>
      </c>
      <c r="N149" s="3">
        <f>VLOOKUP($B149,'[1]developer-agreement-contributio'!$A$1:$H$490, 6, FALSE)</f>
        <v>41697</v>
      </c>
      <c r="O149" s="1">
        <f t="shared" si="10"/>
        <v>0</v>
      </c>
      <c r="P149" s="1">
        <f t="shared" si="10"/>
        <v>0</v>
      </c>
      <c r="Q149" s="1">
        <f t="shared" si="10"/>
        <v>97284</v>
      </c>
      <c r="R149" s="1">
        <f t="shared" si="10"/>
        <v>0</v>
      </c>
      <c r="S149" s="1">
        <f t="shared" si="9"/>
        <v>97284</v>
      </c>
    </row>
    <row r="150" spans="1:19" x14ac:dyDescent="0.25">
      <c r="A150" t="s">
        <v>183</v>
      </c>
      <c r="B150" t="s">
        <v>184</v>
      </c>
      <c r="C150" t="s">
        <v>510</v>
      </c>
      <c r="D150" t="s">
        <v>13</v>
      </c>
      <c r="E150" s="2">
        <v>15000</v>
      </c>
      <c r="G150" s="3">
        <v>44175</v>
      </c>
      <c r="H150" s="3">
        <v>43556</v>
      </c>
      <c r="J150" t="str">
        <f>VLOOKUP(B150,'[1]developer-agreement-contributio'!$A$1:$H$490, 1, FALSE)</f>
        <v>14/00242/S106/7</v>
      </c>
      <c r="K150" t="str">
        <f>VLOOKUP($B150,'[1]developer-agreement-contributio'!$A$1:$H$490, 3, FALSE)</f>
        <v>open-space-and-leisure</v>
      </c>
      <c r="L150" t="str">
        <f>VLOOKUP(C150, '[2]developer-agreement'!$A$1:$I$152, 6, FALSE)</f>
        <v>12/02047/FUL</v>
      </c>
      <c r="M150" s="1">
        <f>VLOOKUP($B150,'[1]developer-agreement-contributio'!$A$1:$H$490, 4, FALSE)</f>
        <v>31638</v>
      </c>
      <c r="N150" s="3">
        <f>VLOOKUP($B150,'[1]developer-agreement-contributio'!$A$1:$H$490, 6, FALSE)</f>
        <v>41697</v>
      </c>
      <c r="O150" s="1">
        <f t="shared" si="10"/>
        <v>0</v>
      </c>
      <c r="P150" s="1">
        <f t="shared" si="10"/>
        <v>0</v>
      </c>
      <c r="Q150" s="1">
        <f t="shared" si="10"/>
        <v>23002</v>
      </c>
      <c r="R150" s="1">
        <f t="shared" si="10"/>
        <v>15000</v>
      </c>
      <c r="S150" s="1">
        <f t="shared" si="9"/>
        <v>8002</v>
      </c>
    </row>
    <row r="151" spans="1:19" x14ac:dyDescent="0.25">
      <c r="A151" t="s">
        <v>185</v>
      </c>
      <c r="B151" t="s">
        <v>184</v>
      </c>
      <c r="C151" t="s">
        <v>510</v>
      </c>
      <c r="D151" t="s">
        <v>18</v>
      </c>
      <c r="E151" s="2">
        <v>23002</v>
      </c>
      <c r="G151" s="3">
        <v>44176</v>
      </c>
      <c r="H151" s="3">
        <v>43466</v>
      </c>
      <c r="J151" t="str">
        <f>VLOOKUP(B151,'[1]developer-agreement-contributio'!$A$1:$H$490, 1, FALSE)</f>
        <v>14/00242/S106/7</v>
      </c>
      <c r="K151" t="str">
        <f>VLOOKUP($B151,'[1]developer-agreement-contributio'!$A$1:$H$490, 3, FALSE)</f>
        <v>open-space-and-leisure</v>
      </c>
      <c r="L151" t="str">
        <f>VLOOKUP(C151, '[2]developer-agreement'!$A$1:$I$152, 6, FALSE)</f>
        <v>12/02047/FUL</v>
      </c>
      <c r="M151" s="1">
        <f>VLOOKUP($B151,'[1]developer-agreement-contributio'!$A$1:$H$490, 4, FALSE)</f>
        <v>31638</v>
      </c>
      <c r="N151" s="3">
        <f>VLOOKUP($B151,'[1]developer-agreement-contributio'!$A$1:$H$490, 6, FALSE)</f>
        <v>41697</v>
      </c>
      <c r="O151" s="1">
        <f t="shared" si="10"/>
        <v>0</v>
      </c>
      <c r="P151" s="1">
        <f t="shared" si="10"/>
        <v>0</v>
      </c>
      <c r="Q151" s="1">
        <f t="shared" si="10"/>
        <v>23002</v>
      </c>
      <c r="R151" s="1">
        <f t="shared" si="10"/>
        <v>15000</v>
      </c>
      <c r="S151" s="1">
        <f t="shared" si="9"/>
        <v>8002</v>
      </c>
    </row>
    <row r="152" spans="1:19" x14ac:dyDescent="0.25">
      <c r="A152" t="s">
        <v>186</v>
      </c>
      <c r="B152" t="s">
        <v>187</v>
      </c>
      <c r="C152" t="s">
        <v>510</v>
      </c>
      <c r="D152" t="s">
        <v>18</v>
      </c>
      <c r="E152" s="2">
        <v>2700</v>
      </c>
      <c r="G152" s="3">
        <v>44176</v>
      </c>
      <c r="H152" s="3">
        <v>43466</v>
      </c>
      <c r="J152" t="str">
        <f>VLOOKUP(B152,'[1]developer-agreement-contributio'!$A$1:$H$490, 1, FALSE)</f>
        <v>14/00242/S106/8</v>
      </c>
      <c r="K152" t="str">
        <f>VLOOKUP($B152,'[1]developer-agreement-contributio'!$A$1:$H$490, 3, FALSE)</f>
        <v>community-facilities</v>
      </c>
      <c r="L152" t="str">
        <f>VLOOKUP(C152, '[2]developer-agreement'!$A$1:$I$152, 6, FALSE)</f>
        <v>12/02047/FUL</v>
      </c>
      <c r="M152" s="1">
        <f>VLOOKUP($B152,'[1]developer-agreement-contributio'!$A$1:$H$490, 4, FALSE)</f>
        <v>2700</v>
      </c>
      <c r="N152" s="3">
        <f>VLOOKUP($B152,'[1]developer-agreement-contributio'!$A$1:$H$490, 6, FALSE)</f>
        <v>41697</v>
      </c>
      <c r="O152" s="1">
        <f t="shared" si="10"/>
        <v>0</v>
      </c>
      <c r="P152" s="1">
        <f t="shared" si="10"/>
        <v>0</v>
      </c>
      <c r="Q152" s="1">
        <f t="shared" si="10"/>
        <v>2700</v>
      </c>
      <c r="R152" s="1">
        <f t="shared" si="10"/>
        <v>0</v>
      </c>
      <c r="S152" s="1">
        <f t="shared" si="9"/>
        <v>2700</v>
      </c>
    </row>
    <row r="153" spans="1:19" x14ac:dyDescent="0.25">
      <c r="A153" t="s">
        <v>275</v>
      </c>
      <c r="B153" t="s">
        <v>276</v>
      </c>
      <c r="C153" t="s">
        <v>517</v>
      </c>
      <c r="D153" t="s">
        <v>211</v>
      </c>
      <c r="F153">
        <v>37</v>
      </c>
      <c r="G153" s="3">
        <v>44176</v>
      </c>
      <c r="H153" s="3">
        <v>43831</v>
      </c>
      <c r="J153" t="str">
        <f>VLOOKUP(B153,'[1]developer-agreement-contributio'!$A$1:$H$490, 1, FALSE)</f>
        <v>14/01941/S106/1</v>
      </c>
      <c r="K153" t="str">
        <f>VLOOKUP($B153,'[1]developer-agreement-contributio'!$A$1:$H$490, 3, FALSE)</f>
        <v>affordable-housing</v>
      </c>
      <c r="L153" t="str">
        <f>VLOOKUP(C153, '[2]developer-agreement'!$A$1:$I$152, 6, FALSE)</f>
        <v>12/02025/FUL</v>
      </c>
      <c r="M153" s="1">
        <f>VLOOKUP($B153,'[1]developer-agreement-contributio'!$A$1:$H$490, 4, FALSE)</f>
        <v>0</v>
      </c>
      <c r="N153" s="3">
        <f>VLOOKUP($B153,'[1]developer-agreement-contributio'!$A$1:$H$490, 6, FALSE)</f>
        <v>41814</v>
      </c>
      <c r="O153" s="1">
        <f t="shared" si="10"/>
        <v>0</v>
      </c>
      <c r="P153" s="1">
        <f t="shared" si="10"/>
        <v>0</v>
      </c>
      <c r="Q153" s="1">
        <f t="shared" si="10"/>
        <v>0</v>
      </c>
      <c r="R153" s="1">
        <f t="shared" si="10"/>
        <v>0</v>
      </c>
      <c r="S153" s="1">
        <f t="shared" si="9"/>
        <v>0</v>
      </c>
    </row>
    <row r="154" spans="1:19" x14ac:dyDescent="0.25">
      <c r="A154" t="s">
        <v>277</v>
      </c>
      <c r="B154" t="s">
        <v>278</v>
      </c>
      <c r="C154" t="s">
        <v>517</v>
      </c>
      <c r="D154" t="s">
        <v>18</v>
      </c>
      <c r="E154" s="2">
        <v>61954</v>
      </c>
      <c r="G154" s="3">
        <v>44176</v>
      </c>
      <c r="H154" s="3">
        <v>43466</v>
      </c>
      <c r="J154" t="str">
        <f>VLOOKUP(B154,'[1]developer-agreement-contributio'!$A$1:$H$490, 1, FALSE)</f>
        <v>14/01941/S106/10</v>
      </c>
      <c r="K154" t="str">
        <f>VLOOKUP($B154,'[1]developer-agreement-contributio'!$A$1:$H$490, 3, FALSE)</f>
        <v>community-facilities</v>
      </c>
      <c r="L154" t="str">
        <f>VLOOKUP(C154, '[2]developer-agreement'!$A$1:$I$152, 6, FALSE)</f>
        <v>12/02025/FUL</v>
      </c>
      <c r="M154" s="1">
        <f>VLOOKUP($B154,'[1]developer-agreement-contributio'!$A$1:$H$490, 4, FALSE)</f>
        <v>56700</v>
      </c>
      <c r="N154" s="3">
        <f>VLOOKUP($B154,'[1]developer-agreement-contributio'!$A$1:$H$490, 6, FALSE)</f>
        <v>41814</v>
      </c>
      <c r="O154" s="1">
        <f t="shared" si="10"/>
        <v>0</v>
      </c>
      <c r="P154" s="1">
        <f t="shared" si="10"/>
        <v>0</v>
      </c>
      <c r="Q154" s="1">
        <f t="shared" si="10"/>
        <v>61954</v>
      </c>
      <c r="R154" s="1">
        <f t="shared" si="10"/>
        <v>0</v>
      </c>
      <c r="S154" s="1">
        <f t="shared" si="9"/>
        <v>61954</v>
      </c>
    </row>
    <row r="155" spans="1:19" x14ac:dyDescent="0.25">
      <c r="A155" t="s">
        <v>279</v>
      </c>
      <c r="B155" t="s">
        <v>280</v>
      </c>
      <c r="C155" t="s">
        <v>517</v>
      </c>
      <c r="D155" t="s">
        <v>18</v>
      </c>
      <c r="E155" s="2">
        <v>328107</v>
      </c>
      <c r="G155" s="3">
        <v>44176</v>
      </c>
      <c r="H155" s="3">
        <v>43466</v>
      </c>
      <c r="J155" t="str">
        <f>VLOOKUP(B155,'[1]developer-agreement-contributio'!$A$1:$H$490, 1, FALSE)</f>
        <v>14/01941/S106/11</v>
      </c>
      <c r="K155" t="str">
        <f>VLOOKUP($B155,'[1]developer-agreement-contributio'!$A$1:$H$490, 3, FALSE)</f>
        <v>community-facilities</v>
      </c>
      <c r="L155" t="str">
        <f>VLOOKUP(C155, '[2]developer-agreement'!$A$1:$I$152, 6, FALSE)</f>
        <v>12/02025/FUL</v>
      </c>
      <c r="M155" s="1">
        <f>VLOOKUP($B155,'[1]developer-agreement-contributio'!$A$1:$H$490, 4, FALSE)</f>
        <v>362350</v>
      </c>
      <c r="N155" s="3">
        <f>VLOOKUP($B155,'[1]developer-agreement-contributio'!$A$1:$H$490, 6, FALSE)</f>
        <v>41814</v>
      </c>
      <c r="O155" s="1">
        <f t="shared" si="10"/>
        <v>0</v>
      </c>
      <c r="P155" s="1">
        <f t="shared" si="10"/>
        <v>-101109</v>
      </c>
      <c r="Q155" s="1">
        <f t="shared" si="10"/>
        <v>429216</v>
      </c>
      <c r="R155" s="1">
        <f t="shared" si="10"/>
        <v>190298</v>
      </c>
      <c r="S155" s="1">
        <f t="shared" si="9"/>
        <v>238918</v>
      </c>
    </row>
    <row r="156" spans="1:19" x14ac:dyDescent="0.25">
      <c r="A156" t="s">
        <v>281</v>
      </c>
      <c r="B156" t="s">
        <v>280</v>
      </c>
      <c r="C156" t="s">
        <v>517</v>
      </c>
      <c r="D156" t="s">
        <v>11</v>
      </c>
      <c r="E156" s="2">
        <v>-101109</v>
      </c>
      <c r="G156" s="3">
        <v>44176</v>
      </c>
      <c r="H156" s="3">
        <v>43617</v>
      </c>
      <c r="I156" s="3">
        <v>43617</v>
      </c>
      <c r="J156" t="str">
        <f>VLOOKUP(B156,'[1]developer-agreement-contributio'!$A$1:$H$490, 1, FALSE)</f>
        <v>14/01941/S106/11</v>
      </c>
      <c r="K156" t="str">
        <f>VLOOKUP($B156,'[1]developer-agreement-contributio'!$A$1:$H$490, 3, FALSE)</f>
        <v>community-facilities</v>
      </c>
      <c r="L156" t="str">
        <f>VLOOKUP(C156, '[2]developer-agreement'!$A$1:$I$152, 6, FALSE)</f>
        <v>12/02025/FUL</v>
      </c>
      <c r="M156" s="1">
        <f>VLOOKUP($B156,'[1]developer-agreement-contributio'!$A$1:$H$490, 4, FALSE)</f>
        <v>362350</v>
      </c>
      <c r="N156" s="3">
        <f>VLOOKUP($B156,'[1]developer-agreement-contributio'!$A$1:$H$490, 6, FALSE)</f>
        <v>41814</v>
      </c>
      <c r="O156" s="1">
        <f t="shared" si="10"/>
        <v>0</v>
      </c>
      <c r="P156" s="1">
        <f t="shared" si="10"/>
        <v>-101109</v>
      </c>
      <c r="Q156" s="1">
        <f t="shared" si="10"/>
        <v>429216</v>
      </c>
      <c r="R156" s="1">
        <f t="shared" si="10"/>
        <v>190298</v>
      </c>
      <c r="S156" s="1">
        <f t="shared" si="9"/>
        <v>238918</v>
      </c>
    </row>
    <row r="157" spans="1:19" x14ac:dyDescent="0.25">
      <c r="A157" t="s">
        <v>282</v>
      </c>
      <c r="B157" t="s">
        <v>280</v>
      </c>
      <c r="C157" t="s">
        <v>517</v>
      </c>
      <c r="D157" t="s">
        <v>18</v>
      </c>
      <c r="E157" s="2">
        <v>101109</v>
      </c>
      <c r="G157" s="3">
        <v>44176</v>
      </c>
      <c r="H157" s="3">
        <v>43617</v>
      </c>
      <c r="I157" s="3">
        <v>43617</v>
      </c>
      <c r="J157" t="str">
        <f>VLOOKUP(B157,'[1]developer-agreement-contributio'!$A$1:$H$490, 1, FALSE)</f>
        <v>14/01941/S106/11</v>
      </c>
      <c r="K157" t="str">
        <f>VLOOKUP($B157,'[1]developer-agreement-contributio'!$A$1:$H$490, 3, FALSE)</f>
        <v>community-facilities</v>
      </c>
      <c r="L157" t="str">
        <f>VLOOKUP(C157, '[2]developer-agreement'!$A$1:$I$152, 6, FALSE)</f>
        <v>12/02025/FUL</v>
      </c>
      <c r="M157" s="1">
        <f>VLOOKUP($B157,'[1]developer-agreement-contributio'!$A$1:$H$490, 4, FALSE)</f>
        <v>362350</v>
      </c>
      <c r="N157" s="3">
        <f>VLOOKUP($B157,'[1]developer-agreement-contributio'!$A$1:$H$490, 6, FALSE)</f>
        <v>41814</v>
      </c>
      <c r="O157" s="1">
        <f t="shared" si="10"/>
        <v>0</v>
      </c>
      <c r="P157" s="1">
        <f t="shared" si="10"/>
        <v>-101109</v>
      </c>
      <c r="Q157" s="1">
        <f t="shared" si="10"/>
        <v>429216</v>
      </c>
      <c r="R157" s="1">
        <f t="shared" si="10"/>
        <v>190298</v>
      </c>
      <c r="S157" s="1">
        <f t="shared" si="9"/>
        <v>238918</v>
      </c>
    </row>
    <row r="158" spans="1:19" x14ac:dyDescent="0.25">
      <c r="A158" t="s">
        <v>283</v>
      </c>
      <c r="B158" t="s">
        <v>280</v>
      </c>
      <c r="C158" t="s">
        <v>517</v>
      </c>
      <c r="D158" t="s">
        <v>13</v>
      </c>
      <c r="E158" s="2">
        <v>175135</v>
      </c>
      <c r="G158" s="3">
        <v>44175</v>
      </c>
      <c r="H158" s="3">
        <v>43647</v>
      </c>
      <c r="J158" t="str">
        <f>VLOOKUP(B158,'[1]developer-agreement-contributio'!$A$1:$H$490, 1, FALSE)</f>
        <v>14/01941/S106/11</v>
      </c>
      <c r="K158" t="str">
        <f>VLOOKUP($B158,'[1]developer-agreement-contributio'!$A$1:$H$490, 3, FALSE)</f>
        <v>community-facilities</v>
      </c>
      <c r="L158" t="str">
        <f>VLOOKUP(C158, '[2]developer-agreement'!$A$1:$I$152, 6, FALSE)</f>
        <v>12/02025/FUL</v>
      </c>
      <c r="M158" s="1">
        <f>VLOOKUP($B158,'[1]developer-agreement-contributio'!$A$1:$H$490, 4, FALSE)</f>
        <v>362350</v>
      </c>
      <c r="N158" s="3">
        <f>VLOOKUP($B158,'[1]developer-agreement-contributio'!$A$1:$H$490, 6, FALSE)</f>
        <v>41814</v>
      </c>
      <c r="O158" s="1">
        <f t="shared" si="10"/>
        <v>0</v>
      </c>
      <c r="P158" s="1">
        <f t="shared" si="10"/>
        <v>-101109</v>
      </c>
      <c r="Q158" s="1">
        <f t="shared" si="10"/>
        <v>429216</v>
      </c>
      <c r="R158" s="1">
        <f t="shared" si="10"/>
        <v>190298</v>
      </c>
      <c r="S158" s="1">
        <f t="shared" si="9"/>
        <v>238918</v>
      </c>
    </row>
    <row r="159" spans="1:19" x14ac:dyDescent="0.25">
      <c r="A159" t="s">
        <v>284</v>
      </c>
      <c r="B159" t="s">
        <v>280</v>
      </c>
      <c r="C159" t="s">
        <v>517</v>
      </c>
      <c r="D159" t="s">
        <v>13</v>
      </c>
      <c r="E159" s="2">
        <v>15163</v>
      </c>
      <c r="G159" s="3">
        <v>44175</v>
      </c>
      <c r="H159" s="3">
        <v>43739</v>
      </c>
      <c r="J159" t="str">
        <f>VLOOKUP(B159,'[1]developer-agreement-contributio'!$A$1:$H$490, 1, FALSE)</f>
        <v>14/01941/S106/11</v>
      </c>
      <c r="K159" t="str">
        <f>VLOOKUP($B159,'[1]developer-agreement-contributio'!$A$1:$H$490, 3, FALSE)</f>
        <v>community-facilities</v>
      </c>
      <c r="L159" t="str">
        <f>VLOOKUP(C159, '[2]developer-agreement'!$A$1:$I$152, 6, FALSE)</f>
        <v>12/02025/FUL</v>
      </c>
      <c r="M159" s="1">
        <f>VLOOKUP($B159,'[1]developer-agreement-contributio'!$A$1:$H$490, 4, FALSE)</f>
        <v>362350</v>
      </c>
      <c r="N159" s="3">
        <f>VLOOKUP($B159,'[1]developer-agreement-contributio'!$A$1:$H$490, 6, FALSE)</f>
        <v>41814</v>
      </c>
      <c r="O159" s="1">
        <f t="shared" si="10"/>
        <v>0</v>
      </c>
      <c r="P159" s="1">
        <f t="shared" si="10"/>
        <v>-101109</v>
      </c>
      <c r="Q159" s="1">
        <f t="shared" si="10"/>
        <v>429216</v>
      </c>
      <c r="R159" s="1">
        <f t="shared" si="10"/>
        <v>190298</v>
      </c>
      <c r="S159" s="1">
        <f t="shared" si="9"/>
        <v>238918</v>
      </c>
    </row>
    <row r="160" spans="1:19" x14ac:dyDescent="0.25">
      <c r="A160" t="s">
        <v>285</v>
      </c>
      <c r="B160" t="s">
        <v>286</v>
      </c>
      <c r="C160" t="s">
        <v>517</v>
      </c>
      <c r="D160" t="s">
        <v>18</v>
      </c>
      <c r="E160" s="2">
        <v>114850</v>
      </c>
      <c r="G160" s="3">
        <v>44176</v>
      </c>
      <c r="H160" s="3">
        <v>43466</v>
      </c>
      <c r="J160" t="str">
        <f>VLOOKUP(B160,'[1]developer-agreement-contributio'!$A$1:$H$490, 1, FALSE)</f>
        <v>14/01941/S106/4</v>
      </c>
      <c r="K160" t="str">
        <f>VLOOKUP($B160,'[1]developer-agreement-contributio'!$A$1:$H$490, 3, FALSE)</f>
        <v>highways</v>
      </c>
      <c r="L160" t="str">
        <f>VLOOKUP(C160, '[2]developer-agreement'!$A$1:$I$152, 6, FALSE)</f>
        <v>12/02025/FUL</v>
      </c>
      <c r="M160" s="1">
        <f>VLOOKUP($B160,'[1]developer-agreement-contributio'!$A$1:$H$490, 4, FALSE)</f>
        <v>323000</v>
      </c>
      <c r="N160" s="3">
        <f>VLOOKUP($B160,'[1]developer-agreement-contributio'!$A$1:$H$490, 6, FALSE)</f>
        <v>41814</v>
      </c>
      <c r="O160" s="1">
        <f t="shared" si="10"/>
        <v>0</v>
      </c>
      <c r="P160" s="1">
        <f t="shared" si="10"/>
        <v>-214864</v>
      </c>
      <c r="Q160" s="1">
        <f t="shared" si="10"/>
        <v>329714</v>
      </c>
      <c r="R160" s="1">
        <f t="shared" si="10"/>
        <v>0</v>
      </c>
      <c r="S160" s="1">
        <f t="shared" si="9"/>
        <v>329714</v>
      </c>
    </row>
    <row r="161" spans="1:19" x14ac:dyDescent="0.25">
      <c r="A161" t="s">
        <v>287</v>
      </c>
      <c r="B161" t="s">
        <v>286</v>
      </c>
      <c r="C161" t="s">
        <v>517</v>
      </c>
      <c r="D161" t="s">
        <v>11</v>
      </c>
      <c r="E161" s="2">
        <v>-214864</v>
      </c>
      <c r="G161" s="3">
        <v>44176</v>
      </c>
      <c r="H161" s="3">
        <v>43617</v>
      </c>
      <c r="I161" s="3">
        <v>43617</v>
      </c>
      <c r="J161" t="str">
        <f>VLOOKUP(B161,'[1]developer-agreement-contributio'!$A$1:$H$490, 1, FALSE)</f>
        <v>14/01941/S106/4</v>
      </c>
      <c r="K161" t="str">
        <f>VLOOKUP($B161,'[1]developer-agreement-contributio'!$A$1:$H$490, 3, FALSE)</f>
        <v>highways</v>
      </c>
      <c r="L161" t="str">
        <f>VLOOKUP(C161, '[2]developer-agreement'!$A$1:$I$152, 6, FALSE)</f>
        <v>12/02025/FUL</v>
      </c>
      <c r="M161" s="1">
        <f>VLOOKUP($B161,'[1]developer-agreement-contributio'!$A$1:$H$490, 4, FALSE)</f>
        <v>323000</v>
      </c>
      <c r="N161" s="3">
        <f>VLOOKUP($B161,'[1]developer-agreement-contributio'!$A$1:$H$490, 6, FALSE)</f>
        <v>41814</v>
      </c>
      <c r="O161" s="1">
        <f t="shared" si="10"/>
        <v>0</v>
      </c>
      <c r="P161" s="1">
        <f t="shared" si="10"/>
        <v>-214864</v>
      </c>
      <c r="Q161" s="1">
        <f t="shared" si="10"/>
        <v>329714</v>
      </c>
      <c r="R161" s="1">
        <f t="shared" si="10"/>
        <v>0</v>
      </c>
      <c r="S161" s="1">
        <f t="shared" si="9"/>
        <v>329714</v>
      </c>
    </row>
    <row r="162" spans="1:19" x14ac:dyDescent="0.25">
      <c r="A162" t="s">
        <v>288</v>
      </c>
      <c r="B162" t="s">
        <v>286</v>
      </c>
      <c r="C162" t="s">
        <v>517</v>
      </c>
      <c r="D162" t="s">
        <v>18</v>
      </c>
      <c r="E162" s="2">
        <v>214864</v>
      </c>
      <c r="G162" s="3">
        <v>44176</v>
      </c>
      <c r="H162" s="3">
        <v>43617</v>
      </c>
      <c r="J162" t="str">
        <f>VLOOKUP(B162,'[1]developer-agreement-contributio'!$A$1:$H$490, 1, FALSE)</f>
        <v>14/01941/S106/4</v>
      </c>
      <c r="K162" t="str">
        <f>VLOOKUP($B162,'[1]developer-agreement-contributio'!$A$1:$H$490, 3, FALSE)</f>
        <v>highways</v>
      </c>
      <c r="L162" t="str">
        <f>VLOOKUP(C162, '[2]developer-agreement'!$A$1:$I$152, 6, FALSE)</f>
        <v>12/02025/FUL</v>
      </c>
      <c r="M162" s="1">
        <f>VLOOKUP($B162,'[1]developer-agreement-contributio'!$A$1:$H$490, 4, FALSE)</f>
        <v>323000</v>
      </c>
      <c r="N162" s="3">
        <f>VLOOKUP($B162,'[1]developer-agreement-contributio'!$A$1:$H$490, 6, FALSE)</f>
        <v>41814</v>
      </c>
      <c r="O162" s="1">
        <f t="shared" ref="O162:R181" si="11">SUMIFS($E:$E, $B:$B, $J162, $D:$D, O$1)</f>
        <v>0</v>
      </c>
      <c r="P162" s="1">
        <f t="shared" si="11"/>
        <v>-214864</v>
      </c>
      <c r="Q162" s="1">
        <f t="shared" si="11"/>
        <v>329714</v>
      </c>
      <c r="R162" s="1">
        <f t="shared" si="11"/>
        <v>0</v>
      </c>
      <c r="S162" s="1">
        <f t="shared" si="9"/>
        <v>329714</v>
      </c>
    </row>
    <row r="163" spans="1:19" x14ac:dyDescent="0.25">
      <c r="A163" t="s">
        <v>289</v>
      </c>
      <c r="B163" t="s">
        <v>290</v>
      </c>
      <c r="C163" t="s">
        <v>517</v>
      </c>
      <c r="D163" t="s">
        <v>18</v>
      </c>
      <c r="E163" s="2">
        <v>118632</v>
      </c>
      <c r="G163" s="3">
        <v>44176</v>
      </c>
      <c r="H163" s="3">
        <v>43466</v>
      </c>
      <c r="J163" t="str">
        <f>VLOOKUP(B163,'[1]developer-agreement-contributio'!$A$1:$H$490, 1, FALSE)</f>
        <v>14/01941/S106/5</v>
      </c>
      <c r="K163" t="str">
        <f>VLOOKUP($B163,'[1]developer-agreement-contributio'!$A$1:$H$490, 3, FALSE)</f>
        <v>green-infrastructure</v>
      </c>
      <c r="L163" t="str">
        <f>VLOOKUP(C163, '[2]developer-agreement'!$A$1:$I$152, 6, FALSE)</f>
        <v>12/02025/FUL</v>
      </c>
      <c r="M163" s="1">
        <f>VLOOKUP($B163,'[1]developer-agreement-contributio'!$A$1:$H$490, 4, FALSE)</f>
        <v>320000</v>
      </c>
      <c r="N163" s="3">
        <f>VLOOKUP($B163,'[1]developer-agreement-contributio'!$A$1:$H$490, 6, FALSE)</f>
        <v>41814</v>
      </c>
      <c r="O163" s="1">
        <f t="shared" si="11"/>
        <v>0</v>
      </c>
      <c r="P163" s="1">
        <f t="shared" si="11"/>
        <v>0</v>
      </c>
      <c r="Q163" s="1">
        <f t="shared" si="11"/>
        <v>118632</v>
      </c>
      <c r="R163" s="1">
        <f t="shared" si="11"/>
        <v>0</v>
      </c>
      <c r="S163" s="1">
        <f t="shared" si="9"/>
        <v>118632</v>
      </c>
    </row>
    <row r="164" spans="1:19" x14ac:dyDescent="0.25">
      <c r="A164" t="s">
        <v>291</v>
      </c>
      <c r="B164" t="s">
        <v>292</v>
      </c>
      <c r="C164" t="s">
        <v>517</v>
      </c>
      <c r="D164" t="s">
        <v>11</v>
      </c>
      <c r="E164" s="2">
        <v>-128755</v>
      </c>
      <c r="G164" s="3">
        <v>44176</v>
      </c>
      <c r="H164" s="3">
        <v>43617</v>
      </c>
      <c r="I164" s="3">
        <v>43617</v>
      </c>
      <c r="J164" t="str">
        <f>VLOOKUP(B164,'[1]developer-agreement-contributio'!$A$1:$H$490, 1, FALSE)</f>
        <v>14/01941/S106/7</v>
      </c>
      <c r="K164" t="str">
        <f>VLOOKUP($B164,'[1]developer-agreement-contributio'!$A$1:$H$490, 3, FALSE)</f>
        <v>health</v>
      </c>
      <c r="L164" t="str">
        <f>VLOOKUP(C164, '[2]developer-agreement'!$A$1:$I$152, 6, FALSE)</f>
        <v>12/02025/FUL</v>
      </c>
      <c r="M164" s="1">
        <f>VLOOKUP($B164,'[1]developer-agreement-contributio'!$A$1:$H$490, 4, FALSE)</f>
        <v>314600</v>
      </c>
      <c r="N164" s="3">
        <f>VLOOKUP($B164,'[1]developer-agreement-contributio'!$A$1:$H$490, 6, FALSE)</f>
        <v>41814</v>
      </c>
      <c r="O164" s="1">
        <f t="shared" si="11"/>
        <v>0</v>
      </c>
      <c r="P164" s="1">
        <f t="shared" si="11"/>
        <v>-128755</v>
      </c>
      <c r="Q164" s="1">
        <f t="shared" si="11"/>
        <v>128755</v>
      </c>
      <c r="R164" s="1">
        <f t="shared" si="11"/>
        <v>0</v>
      </c>
      <c r="S164" s="1">
        <f t="shared" si="9"/>
        <v>128755</v>
      </c>
    </row>
    <row r="165" spans="1:19" x14ac:dyDescent="0.25">
      <c r="A165" t="s">
        <v>293</v>
      </c>
      <c r="B165" t="s">
        <v>292</v>
      </c>
      <c r="C165" t="s">
        <v>517</v>
      </c>
      <c r="D165" t="s">
        <v>18</v>
      </c>
      <c r="E165" s="2">
        <v>128755</v>
      </c>
      <c r="G165" s="3">
        <v>44176</v>
      </c>
      <c r="H165" s="3">
        <v>43617</v>
      </c>
      <c r="J165" t="str">
        <f>VLOOKUP(B165,'[1]developer-agreement-contributio'!$A$1:$H$490, 1, FALSE)</f>
        <v>14/01941/S106/7</v>
      </c>
      <c r="K165" t="str">
        <f>VLOOKUP($B165,'[1]developer-agreement-contributio'!$A$1:$H$490, 3, FALSE)</f>
        <v>health</v>
      </c>
      <c r="L165" t="str">
        <f>VLOOKUP(C165, '[2]developer-agreement'!$A$1:$I$152, 6, FALSE)</f>
        <v>12/02025/FUL</v>
      </c>
      <c r="M165" s="1">
        <f>VLOOKUP($B165,'[1]developer-agreement-contributio'!$A$1:$H$490, 4, FALSE)</f>
        <v>314600</v>
      </c>
      <c r="N165" s="3">
        <f>VLOOKUP($B165,'[1]developer-agreement-contributio'!$A$1:$H$490, 6, FALSE)</f>
        <v>41814</v>
      </c>
      <c r="O165" s="1">
        <f t="shared" si="11"/>
        <v>0</v>
      </c>
      <c r="P165" s="1">
        <f t="shared" si="11"/>
        <v>-128755</v>
      </c>
      <c r="Q165" s="1">
        <f t="shared" si="11"/>
        <v>128755</v>
      </c>
      <c r="R165" s="1">
        <f t="shared" si="11"/>
        <v>0</v>
      </c>
      <c r="S165" s="1">
        <f t="shared" si="9"/>
        <v>128755</v>
      </c>
    </row>
    <row r="166" spans="1:19" x14ac:dyDescent="0.25">
      <c r="A166" t="s">
        <v>294</v>
      </c>
      <c r="B166" t="s">
        <v>295</v>
      </c>
      <c r="C166" t="s">
        <v>517</v>
      </c>
      <c r="D166" t="s">
        <v>18</v>
      </c>
      <c r="E166" s="2">
        <v>218918</v>
      </c>
      <c r="G166" s="3">
        <v>44176</v>
      </c>
      <c r="H166" s="3">
        <v>43466</v>
      </c>
      <c r="J166" t="str">
        <f>VLOOKUP(B166,'[1]developer-agreement-contributio'!$A$1:$H$490, 1, FALSE)</f>
        <v>14/01941/S106/8</v>
      </c>
      <c r="K166" t="str">
        <f>VLOOKUP($B166,'[1]developer-agreement-contributio'!$A$1:$H$490, 3, FALSE)</f>
        <v>education</v>
      </c>
      <c r="L166" t="str">
        <f>VLOOKUP(C166, '[2]developer-agreement'!$A$1:$I$152, 6, FALSE)</f>
        <v>12/02025/FUL</v>
      </c>
      <c r="M166" s="1">
        <f>VLOOKUP($B166,'[1]developer-agreement-contributio'!$A$1:$H$490, 4, FALSE)</f>
        <v>350000</v>
      </c>
      <c r="N166" s="3">
        <f>VLOOKUP($B166,'[1]developer-agreement-contributio'!$A$1:$H$490, 6, FALSE)</f>
        <v>41814</v>
      </c>
      <c r="O166" s="1">
        <f t="shared" si="11"/>
        <v>0</v>
      </c>
      <c r="P166" s="1">
        <f t="shared" si="11"/>
        <v>-214864</v>
      </c>
      <c r="Q166" s="1">
        <f t="shared" si="11"/>
        <v>433782</v>
      </c>
      <c r="R166" s="1">
        <f t="shared" si="11"/>
        <v>0</v>
      </c>
      <c r="S166" s="1">
        <f t="shared" si="9"/>
        <v>433782</v>
      </c>
    </row>
    <row r="167" spans="1:19" x14ac:dyDescent="0.25">
      <c r="A167" t="s">
        <v>296</v>
      </c>
      <c r="B167" t="s">
        <v>295</v>
      </c>
      <c r="C167" t="s">
        <v>517</v>
      </c>
      <c r="D167" t="s">
        <v>11</v>
      </c>
      <c r="E167" s="2">
        <v>-214864</v>
      </c>
      <c r="G167" s="3">
        <v>44176</v>
      </c>
      <c r="H167" s="3">
        <v>43617</v>
      </c>
      <c r="I167" s="3">
        <v>43617</v>
      </c>
      <c r="J167" t="str">
        <f>VLOOKUP(B167,'[1]developer-agreement-contributio'!$A$1:$H$490, 1, FALSE)</f>
        <v>14/01941/S106/8</v>
      </c>
      <c r="K167" t="str">
        <f>VLOOKUP($B167,'[1]developer-agreement-contributio'!$A$1:$H$490, 3, FALSE)</f>
        <v>education</v>
      </c>
      <c r="L167" t="str">
        <f>VLOOKUP(C167, '[2]developer-agreement'!$A$1:$I$152, 6, FALSE)</f>
        <v>12/02025/FUL</v>
      </c>
      <c r="M167" s="1">
        <f>VLOOKUP($B167,'[1]developer-agreement-contributio'!$A$1:$H$490, 4, FALSE)</f>
        <v>350000</v>
      </c>
      <c r="N167" s="3">
        <f>VLOOKUP($B167,'[1]developer-agreement-contributio'!$A$1:$H$490, 6, FALSE)</f>
        <v>41814</v>
      </c>
      <c r="O167" s="1">
        <f t="shared" si="11"/>
        <v>0</v>
      </c>
      <c r="P167" s="1">
        <f t="shared" si="11"/>
        <v>-214864</v>
      </c>
      <c r="Q167" s="1">
        <f t="shared" si="11"/>
        <v>433782</v>
      </c>
      <c r="R167" s="1">
        <f t="shared" si="11"/>
        <v>0</v>
      </c>
      <c r="S167" s="1">
        <f t="shared" si="9"/>
        <v>433782</v>
      </c>
    </row>
    <row r="168" spans="1:19" x14ac:dyDescent="0.25">
      <c r="A168" t="s">
        <v>297</v>
      </c>
      <c r="B168" t="s">
        <v>295</v>
      </c>
      <c r="C168" t="s">
        <v>517</v>
      </c>
      <c r="D168" t="s">
        <v>18</v>
      </c>
      <c r="E168" s="2">
        <v>214864</v>
      </c>
      <c r="G168" s="3">
        <v>44176</v>
      </c>
      <c r="H168" s="3">
        <v>43617</v>
      </c>
      <c r="J168" t="str">
        <f>VLOOKUP(B168,'[1]developer-agreement-contributio'!$A$1:$H$490, 1, FALSE)</f>
        <v>14/01941/S106/8</v>
      </c>
      <c r="K168" t="str">
        <f>VLOOKUP($B168,'[1]developer-agreement-contributio'!$A$1:$H$490, 3, FALSE)</f>
        <v>education</v>
      </c>
      <c r="L168" t="str">
        <f>VLOOKUP(C168, '[2]developer-agreement'!$A$1:$I$152, 6, FALSE)</f>
        <v>12/02025/FUL</v>
      </c>
      <c r="M168" s="1">
        <f>VLOOKUP($B168,'[1]developer-agreement-contributio'!$A$1:$H$490, 4, FALSE)</f>
        <v>350000</v>
      </c>
      <c r="N168" s="3">
        <f>VLOOKUP($B168,'[1]developer-agreement-contributio'!$A$1:$H$490, 6, FALSE)</f>
        <v>41814</v>
      </c>
      <c r="O168" s="1">
        <f t="shared" si="11"/>
        <v>0</v>
      </c>
      <c r="P168" s="1">
        <f t="shared" si="11"/>
        <v>-214864</v>
      </c>
      <c r="Q168" s="1">
        <f t="shared" si="11"/>
        <v>433782</v>
      </c>
      <c r="R168" s="1">
        <f t="shared" si="11"/>
        <v>0</v>
      </c>
      <c r="S168" s="1">
        <f t="shared" si="9"/>
        <v>433782</v>
      </c>
    </row>
    <row r="169" spans="1:19" x14ac:dyDescent="0.25">
      <c r="A169" t="s">
        <v>298</v>
      </c>
      <c r="B169" t="s">
        <v>299</v>
      </c>
      <c r="C169" t="s">
        <v>517</v>
      </c>
      <c r="D169" t="s">
        <v>18</v>
      </c>
      <c r="E169" s="2">
        <v>218532</v>
      </c>
      <c r="G169" s="3">
        <v>44176</v>
      </c>
      <c r="H169" s="3">
        <v>43466</v>
      </c>
      <c r="J169" t="str">
        <f>VLOOKUP(B169,'[1]developer-agreement-contributio'!$A$1:$H$490, 1, FALSE)</f>
        <v>14/01941/S106/9</v>
      </c>
      <c r="K169" t="str">
        <f>VLOOKUP($B169,'[1]developer-agreement-contributio'!$A$1:$H$490, 3, FALSE)</f>
        <v>open-space-and-leisure</v>
      </c>
      <c r="L169" t="str">
        <f>VLOOKUP(C169, '[2]developer-agreement'!$A$1:$I$152, 6, FALSE)</f>
        <v>12/02025/FUL</v>
      </c>
      <c r="M169" s="1">
        <f>VLOOKUP($B169,'[1]developer-agreement-contributio'!$A$1:$H$490, 4, FALSE)</f>
        <v>200000</v>
      </c>
      <c r="N169" s="3">
        <f>VLOOKUP($B169,'[1]developer-agreement-contributio'!$A$1:$H$490, 6, FALSE)</f>
        <v>41814</v>
      </c>
      <c r="O169" s="1">
        <f t="shared" si="11"/>
        <v>0</v>
      </c>
      <c r="P169" s="1">
        <f t="shared" si="11"/>
        <v>0</v>
      </c>
      <c r="Q169" s="1">
        <f t="shared" si="11"/>
        <v>218532</v>
      </c>
      <c r="R169" s="1">
        <f t="shared" si="11"/>
        <v>0</v>
      </c>
      <c r="S169" s="1">
        <f t="shared" si="9"/>
        <v>218532</v>
      </c>
    </row>
    <row r="170" spans="1:19" x14ac:dyDescent="0.25">
      <c r="A170" t="s">
        <v>124</v>
      </c>
      <c r="B170" t="s">
        <v>125</v>
      </c>
      <c r="C170" t="s">
        <v>501</v>
      </c>
      <c r="D170" t="s">
        <v>18</v>
      </c>
      <c r="E170" s="2">
        <v>8118</v>
      </c>
      <c r="G170" s="3">
        <v>44176</v>
      </c>
      <c r="H170" s="3">
        <v>43466</v>
      </c>
      <c r="J170" t="str">
        <f>VLOOKUP(B170,'[1]developer-agreement-contributio'!$A$1:$H$490, 1, FALSE)</f>
        <v>13/00294/S106/1</v>
      </c>
      <c r="K170" t="str">
        <f>VLOOKUP($B170,'[1]developer-agreement-contributio'!$A$1:$H$490, 3, FALSE)</f>
        <v>open-space-and-leisure</v>
      </c>
      <c r="L170" t="str">
        <f>VLOOKUP(C170, '[2]developer-agreement'!$A$1:$I$152, 6, FALSE)</f>
        <v>12/01745/FUL</v>
      </c>
      <c r="M170" s="1">
        <f>VLOOKUP($B170,'[1]developer-agreement-contributio'!$A$1:$H$490, 4, FALSE)</f>
        <v>6412</v>
      </c>
      <c r="N170" s="3">
        <f>VLOOKUP($B170,'[1]developer-agreement-contributio'!$A$1:$H$490, 6, FALSE)</f>
        <v>41852</v>
      </c>
      <c r="O170" s="1">
        <f t="shared" si="11"/>
        <v>0</v>
      </c>
      <c r="P170" s="1">
        <f t="shared" si="11"/>
        <v>0</v>
      </c>
      <c r="Q170" s="1">
        <f t="shared" si="11"/>
        <v>8118</v>
      </c>
      <c r="R170" s="1">
        <f t="shared" si="11"/>
        <v>0</v>
      </c>
      <c r="S170" s="1">
        <f t="shared" si="9"/>
        <v>8118</v>
      </c>
    </row>
    <row r="171" spans="1:19" x14ac:dyDescent="0.25">
      <c r="A171" t="s">
        <v>126</v>
      </c>
      <c r="B171" t="s">
        <v>127</v>
      </c>
      <c r="C171" t="s">
        <v>501</v>
      </c>
      <c r="D171" t="s">
        <v>18</v>
      </c>
      <c r="E171" s="2">
        <v>3456</v>
      </c>
      <c r="G171" s="3">
        <v>44176</v>
      </c>
      <c r="H171" s="3">
        <v>43466</v>
      </c>
      <c r="J171" t="str">
        <f>VLOOKUP(B171,'[1]developer-agreement-contributio'!$A$1:$H$490, 1, FALSE)</f>
        <v>13/00294/S106/2</v>
      </c>
      <c r="K171" t="str">
        <f>VLOOKUP($B171,'[1]developer-agreement-contributio'!$A$1:$H$490, 3, FALSE)</f>
        <v>green-infrastructure</v>
      </c>
      <c r="L171" t="str">
        <f>VLOOKUP(C171, '[2]developer-agreement'!$A$1:$I$152, 6, FALSE)</f>
        <v>12/01745/FUL</v>
      </c>
      <c r="M171" s="1">
        <f>VLOOKUP($B171,'[1]developer-agreement-contributio'!$A$1:$H$490, 4, FALSE)</f>
        <v>2730</v>
      </c>
      <c r="N171" s="3">
        <f>VLOOKUP($B171,'[1]developer-agreement-contributio'!$A$1:$H$490, 6, FALSE)</f>
        <v>41852</v>
      </c>
      <c r="O171" s="1">
        <f t="shared" si="11"/>
        <v>0</v>
      </c>
      <c r="P171" s="1">
        <f t="shared" si="11"/>
        <v>0</v>
      </c>
      <c r="Q171" s="1">
        <f t="shared" si="11"/>
        <v>3456</v>
      </c>
      <c r="R171" s="1">
        <f t="shared" si="11"/>
        <v>0</v>
      </c>
      <c r="S171" s="1">
        <f t="shared" si="9"/>
        <v>3456</v>
      </c>
    </row>
    <row r="172" spans="1:19" x14ac:dyDescent="0.25">
      <c r="A172" t="s">
        <v>254</v>
      </c>
      <c r="B172" t="s">
        <v>255</v>
      </c>
      <c r="C172" t="s">
        <v>514</v>
      </c>
      <c r="D172" t="s">
        <v>18</v>
      </c>
      <c r="E172" s="2">
        <v>1384</v>
      </c>
      <c r="G172" s="3">
        <v>44176</v>
      </c>
      <c r="H172" s="3">
        <v>43466</v>
      </c>
      <c r="J172" t="str">
        <f>VLOOKUP(B172,'[1]developer-agreement-contributio'!$A$1:$H$490, 1, FALSE)</f>
        <v>14/01744/S106/1</v>
      </c>
      <c r="K172" t="str">
        <f>VLOOKUP($B172,'[1]developer-agreement-contributio'!$A$1:$H$490, 3, FALSE)</f>
        <v>green-infrastructure</v>
      </c>
      <c r="L172" t="str">
        <f>VLOOKUP(C172, '[2]developer-agreement'!$A$1:$I$152, 6, FALSE)</f>
        <v>13/01655/FUL</v>
      </c>
      <c r="M172" s="1">
        <f>VLOOKUP($B172,'[1]developer-agreement-contributio'!$A$1:$H$490, 4, FALSE)</f>
        <v>1170</v>
      </c>
      <c r="N172" s="3">
        <f>VLOOKUP($B172,'[1]developer-agreement-contributio'!$A$1:$H$490, 6, FALSE)</f>
        <v>41940</v>
      </c>
      <c r="O172" s="1">
        <f t="shared" si="11"/>
        <v>0</v>
      </c>
      <c r="P172" s="1">
        <f t="shared" si="11"/>
        <v>0</v>
      </c>
      <c r="Q172" s="1">
        <f t="shared" si="11"/>
        <v>1384</v>
      </c>
      <c r="R172" s="1">
        <f t="shared" si="11"/>
        <v>0</v>
      </c>
      <c r="S172" s="1">
        <f t="shared" si="9"/>
        <v>1384</v>
      </c>
    </row>
    <row r="173" spans="1:19" x14ac:dyDescent="0.25">
      <c r="A173" t="s">
        <v>256</v>
      </c>
      <c r="B173" t="s">
        <v>257</v>
      </c>
      <c r="C173" t="s">
        <v>514</v>
      </c>
      <c r="D173" t="s">
        <v>18</v>
      </c>
      <c r="E173" s="2">
        <v>3251</v>
      </c>
      <c r="G173" s="3">
        <v>44176</v>
      </c>
      <c r="H173" s="3">
        <v>43466</v>
      </c>
      <c r="J173" t="str">
        <f>VLOOKUP(B173,'[1]developer-agreement-contributio'!$A$1:$H$490, 1, FALSE)</f>
        <v>14/01744/S106/2</v>
      </c>
      <c r="K173" t="str">
        <f>VLOOKUP($B173,'[1]developer-agreement-contributio'!$A$1:$H$490, 3, FALSE)</f>
        <v>open-space-and-leisure</v>
      </c>
      <c r="L173" t="str">
        <f>VLOOKUP(C173, '[2]developer-agreement'!$A$1:$I$152, 6, FALSE)</f>
        <v>13/01655/FUL</v>
      </c>
      <c r="M173" s="1">
        <f>VLOOKUP($B173,'[1]developer-agreement-contributio'!$A$1:$H$490, 4, FALSE)</f>
        <v>2748</v>
      </c>
      <c r="N173" s="3">
        <f>VLOOKUP($B173,'[1]developer-agreement-contributio'!$A$1:$H$490, 6, FALSE)</f>
        <v>41940</v>
      </c>
      <c r="O173" s="1">
        <f t="shared" si="11"/>
        <v>0</v>
      </c>
      <c r="P173" s="1">
        <f t="shared" si="11"/>
        <v>0</v>
      </c>
      <c r="Q173" s="1">
        <f t="shared" si="11"/>
        <v>3251</v>
      </c>
      <c r="R173" s="1">
        <f t="shared" si="11"/>
        <v>0</v>
      </c>
      <c r="S173" s="1">
        <f t="shared" si="9"/>
        <v>3251</v>
      </c>
    </row>
    <row r="174" spans="1:19" x14ac:dyDescent="0.25">
      <c r="A174" t="s">
        <v>258</v>
      </c>
      <c r="B174" t="s">
        <v>259</v>
      </c>
      <c r="C174" t="s">
        <v>515</v>
      </c>
      <c r="D174" t="s">
        <v>18</v>
      </c>
      <c r="E174" s="2">
        <v>27839</v>
      </c>
      <c r="G174" s="3">
        <v>44176</v>
      </c>
      <c r="H174" s="3">
        <v>43466</v>
      </c>
      <c r="J174" t="str">
        <f>VLOOKUP(B174,'[1]developer-agreement-contributio'!$A$1:$H$490, 1, FALSE)</f>
        <v>14/01904/S106/2</v>
      </c>
      <c r="K174" t="str">
        <f>VLOOKUP($B174,'[1]developer-agreement-contributio'!$A$1:$H$490, 3, FALSE)</f>
        <v>open-space-and-leisure</v>
      </c>
      <c r="L174" t="str">
        <f>VLOOKUP(C174, '[2]developer-agreement'!$A$1:$I$152, 6, FALSE)</f>
        <v>14/01490/FUL</v>
      </c>
      <c r="M174" s="1">
        <f>VLOOKUP($B174,'[1]developer-agreement-contributio'!$A$1:$H$490, 4, FALSE)</f>
        <v>27839</v>
      </c>
      <c r="N174" s="3">
        <f>VLOOKUP($B174,'[1]developer-agreement-contributio'!$A$1:$H$490, 6, FALSE)</f>
        <v>42016</v>
      </c>
      <c r="O174" s="1">
        <f t="shared" si="11"/>
        <v>0</v>
      </c>
      <c r="P174" s="1">
        <f t="shared" si="11"/>
        <v>-145871</v>
      </c>
      <c r="Q174" s="1">
        <f t="shared" si="11"/>
        <v>173710</v>
      </c>
      <c r="R174" s="1">
        <f t="shared" si="11"/>
        <v>22839</v>
      </c>
      <c r="S174" s="1">
        <f t="shared" si="9"/>
        <v>150871</v>
      </c>
    </row>
    <row r="175" spans="1:19" x14ac:dyDescent="0.25">
      <c r="A175" t="s">
        <v>260</v>
      </c>
      <c r="B175" t="s">
        <v>259</v>
      </c>
      <c r="C175" t="s">
        <v>515</v>
      </c>
      <c r="D175" t="s">
        <v>11</v>
      </c>
      <c r="E175" s="2">
        <v>-145871</v>
      </c>
      <c r="G175" s="3">
        <v>44176</v>
      </c>
      <c r="H175" s="3">
        <v>43586</v>
      </c>
      <c r="I175" s="3">
        <v>43586</v>
      </c>
      <c r="J175" t="str">
        <f>VLOOKUP(B175,'[1]developer-agreement-contributio'!$A$1:$H$490, 1, FALSE)</f>
        <v>14/01904/S106/2</v>
      </c>
      <c r="K175" t="str">
        <f>VLOOKUP($B175,'[1]developer-agreement-contributio'!$A$1:$H$490, 3, FALSE)</f>
        <v>open-space-and-leisure</v>
      </c>
      <c r="L175" t="str">
        <f>VLOOKUP(C175, '[2]developer-agreement'!$A$1:$I$152, 6, FALSE)</f>
        <v>14/01490/FUL</v>
      </c>
      <c r="M175" s="1">
        <f>VLOOKUP($B175,'[1]developer-agreement-contributio'!$A$1:$H$490, 4, FALSE)</f>
        <v>27839</v>
      </c>
      <c r="N175" s="3">
        <f>VLOOKUP($B175,'[1]developer-agreement-contributio'!$A$1:$H$490, 6, FALSE)</f>
        <v>42016</v>
      </c>
      <c r="O175" s="1">
        <f t="shared" si="11"/>
        <v>0</v>
      </c>
      <c r="P175" s="1">
        <f t="shared" si="11"/>
        <v>-145871</v>
      </c>
      <c r="Q175" s="1">
        <f t="shared" si="11"/>
        <v>173710</v>
      </c>
      <c r="R175" s="1">
        <f t="shared" si="11"/>
        <v>22839</v>
      </c>
      <c r="S175" s="1">
        <f t="shared" si="9"/>
        <v>150871</v>
      </c>
    </row>
    <row r="176" spans="1:19" x14ac:dyDescent="0.25">
      <c r="A176" t="s">
        <v>261</v>
      </c>
      <c r="B176" t="s">
        <v>259</v>
      </c>
      <c r="C176" t="s">
        <v>515</v>
      </c>
      <c r="D176" t="s">
        <v>18</v>
      </c>
      <c r="E176" s="2">
        <v>145871</v>
      </c>
      <c r="G176" s="3">
        <v>44176</v>
      </c>
      <c r="H176" s="3">
        <v>43586</v>
      </c>
      <c r="J176" t="str">
        <f>VLOOKUP(B176,'[1]developer-agreement-contributio'!$A$1:$H$490, 1, FALSE)</f>
        <v>14/01904/S106/2</v>
      </c>
      <c r="K176" t="str">
        <f>VLOOKUP($B176,'[1]developer-agreement-contributio'!$A$1:$H$490, 3, FALSE)</f>
        <v>open-space-and-leisure</v>
      </c>
      <c r="L176" t="str">
        <f>VLOOKUP(C176, '[2]developer-agreement'!$A$1:$I$152, 6, FALSE)</f>
        <v>14/01490/FUL</v>
      </c>
      <c r="M176" s="1">
        <f>VLOOKUP($B176,'[1]developer-agreement-contributio'!$A$1:$H$490, 4, FALSE)</f>
        <v>27839</v>
      </c>
      <c r="N176" s="3">
        <f>VLOOKUP($B176,'[1]developer-agreement-contributio'!$A$1:$H$490, 6, FALSE)</f>
        <v>42016</v>
      </c>
      <c r="O176" s="1">
        <f t="shared" si="11"/>
        <v>0</v>
      </c>
      <c r="P176" s="1">
        <f t="shared" si="11"/>
        <v>-145871</v>
      </c>
      <c r="Q176" s="1">
        <f t="shared" si="11"/>
        <v>173710</v>
      </c>
      <c r="R176" s="1">
        <f t="shared" si="11"/>
        <v>22839</v>
      </c>
      <c r="S176" s="1">
        <f t="shared" si="9"/>
        <v>150871</v>
      </c>
    </row>
    <row r="177" spans="1:19" x14ac:dyDescent="0.25">
      <c r="A177" t="s">
        <v>262</v>
      </c>
      <c r="B177" t="s">
        <v>259</v>
      </c>
      <c r="C177" t="s">
        <v>515</v>
      </c>
      <c r="D177" t="s">
        <v>13</v>
      </c>
      <c r="E177" s="2">
        <v>22839</v>
      </c>
      <c r="G177" s="3">
        <v>44175</v>
      </c>
      <c r="H177" s="3">
        <v>43647</v>
      </c>
      <c r="J177" t="str">
        <f>VLOOKUP(B177,'[1]developer-agreement-contributio'!$A$1:$H$490, 1, FALSE)</f>
        <v>14/01904/S106/2</v>
      </c>
      <c r="K177" t="str">
        <f>VLOOKUP($B177,'[1]developer-agreement-contributio'!$A$1:$H$490, 3, FALSE)</f>
        <v>open-space-and-leisure</v>
      </c>
      <c r="L177" t="str">
        <f>VLOOKUP(C177, '[2]developer-agreement'!$A$1:$I$152, 6, FALSE)</f>
        <v>14/01490/FUL</v>
      </c>
      <c r="M177" s="1">
        <f>VLOOKUP($B177,'[1]developer-agreement-contributio'!$A$1:$H$490, 4, FALSE)</f>
        <v>27839</v>
      </c>
      <c r="N177" s="3">
        <f>VLOOKUP($B177,'[1]developer-agreement-contributio'!$A$1:$H$490, 6, FALSE)</f>
        <v>42016</v>
      </c>
      <c r="O177" s="1">
        <f t="shared" si="11"/>
        <v>0</v>
      </c>
      <c r="P177" s="1">
        <f t="shared" si="11"/>
        <v>-145871</v>
      </c>
      <c r="Q177" s="1">
        <f t="shared" si="11"/>
        <v>173710</v>
      </c>
      <c r="R177" s="1">
        <f t="shared" si="11"/>
        <v>22839</v>
      </c>
      <c r="S177" s="1">
        <f t="shared" si="9"/>
        <v>150871</v>
      </c>
    </row>
    <row r="178" spans="1:19" x14ac:dyDescent="0.25">
      <c r="A178" t="s">
        <v>390</v>
      </c>
      <c r="B178" t="s">
        <v>391</v>
      </c>
      <c r="C178" t="s">
        <v>532</v>
      </c>
      <c r="D178" t="s">
        <v>18</v>
      </c>
      <c r="E178" s="2">
        <v>760470</v>
      </c>
      <c r="G178" s="3">
        <v>44176</v>
      </c>
      <c r="H178" s="3">
        <v>43466</v>
      </c>
      <c r="J178" t="str">
        <f>VLOOKUP(B178,'[1]developer-agreement-contributio'!$A$1:$H$490, 1, FALSE)</f>
        <v>17/01797/S106/2</v>
      </c>
      <c r="K178" t="str">
        <f>VLOOKUP($B178,'[1]developer-agreement-contributio'!$A$1:$H$490, 3, FALSE)</f>
        <v>education</v>
      </c>
      <c r="L178" t="str">
        <f>VLOOKUP(C178, '[2]developer-agreement'!$A$1:$I$152, 6, FALSE)</f>
        <v>14/00730/FUL</v>
      </c>
      <c r="M178" s="1">
        <f>VLOOKUP($B178,'[1]developer-agreement-contributio'!$A$1:$H$490, 4, FALSE)</f>
        <v>683360</v>
      </c>
      <c r="N178" s="3">
        <f>VLOOKUP($B178,'[1]developer-agreement-contributio'!$A$1:$H$490, 6, FALSE)</f>
        <v>42026</v>
      </c>
      <c r="O178" s="1">
        <f t="shared" si="11"/>
        <v>0</v>
      </c>
      <c r="P178" s="1">
        <f t="shared" si="11"/>
        <v>0</v>
      </c>
      <c r="Q178" s="1">
        <f t="shared" si="11"/>
        <v>760470</v>
      </c>
      <c r="R178" s="1">
        <f t="shared" si="11"/>
        <v>0</v>
      </c>
      <c r="S178" s="1">
        <f t="shared" si="9"/>
        <v>760470</v>
      </c>
    </row>
    <row r="179" spans="1:19" x14ac:dyDescent="0.25">
      <c r="A179" t="s">
        <v>392</v>
      </c>
      <c r="B179" t="s">
        <v>393</v>
      </c>
      <c r="C179" t="s">
        <v>532</v>
      </c>
      <c r="D179" t="s">
        <v>18</v>
      </c>
      <c r="E179" s="2">
        <v>120000</v>
      </c>
      <c r="G179" s="3">
        <v>44176</v>
      </c>
      <c r="H179" s="3">
        <v>43466</v>
      </c>
      <c r="I179" s="3">
        <v>44547</v>
      </c>
      <c r="J179" t="str">
        <f>VLOOKUP(B179,'[1]developer-agreement-contributio'!$A$1:$H$490, 1, FALSE)</f>
        <v>17/01797/S106/3</v>
      </c>
      <c r="K179" t="str">
        <f>VLOOKUP($B179,'[1]developer-agreement-contributio'!$A$1:$H$490, 3, FALSE)</f>
        <v>highways</v>
      </c>
      <c r="L179" t="str">
        <f>VLOOKUP(C179, '[2]developer-agreement'!$A$1:$I$152, 6, FALSE)</f>
        <v>14/00730/FUL</v>
      </c>
      <c r="M179" s="1">
        <f>VLOOKUP($B179,'[1]developer-agreement-contributio'!$A$1:$H$490, 4, FALSE)</f>
        <v>120000</v>
      </c>
      <c r="N179" s="3">
        <f>VLOOKUP($B179,'[1]developer-agreement-contributio'!$A$1:$H$490, 6, FALSE)</f>
        <v>42026</v>
      </c>
      <c r="O179" s="1">
        <f t="shared" si="11"/>
        <v>0</v>
      </c>
      <c r="P179" s="1">
        <f t="shared" si="11"/>
        <v>0</v>
      </c>
      <c r="Q179" s="1">
        <f t="shared" si="11"/>
        <v>120000</v>
      </c>
      <c r="R179" s="1">
        <f t="shared" si="11"/>
        <v>0</v>
      </c>
      <c r="S179" s="1">
        <f t="shared" si="9"/>
        <v>120000</v>
      </c>
    </row>
    <row r="180" spans="1:19" x14ac:dyDescent="0.25">
      <c r="A180" t="s">
        <v>394</v>
      </c>
      <c r="B180" t="s">
        <v>393</v>
      </c>
      <c r="C180" t="s">
        <v>532</v>
      </c>
      <c r="D180" t="s">
        <v>29</v>
      </c>
      <c r="E180" s="4">
        <v>120000</v>
      </c>
      <c r="G180" s="3">
        <v>44539</v>
      </c>
      <c r="H180" s="3">
        <v>44046</v>
      </c>
      <c r="J180" t="str">
        <f>VLOOKUP(B180,'[1]developer-agreement-contributio'!$A$1:$H$490, 1, FALSE)</f>
        <v>17/01797/S106/3</v>
      </c>
      <c r="K180" t="str">
        <f>VLOOKUP($B180,'[1]developer-agreement-contributio'!$A$1:$H$490, 3, FALSE)</f>
        <v>highways</v>
      </c>
      <c r="L180" t="str">
        <f>VLOOKUP(C180, '[2]developer-agreement'!$A$1:$I$152, 6, FALSE)</f>
        <v>14/00730/FUL</v>
      </c>
      <c r="M180" s="1">
        <f>VLOOKUP($B180,'[1]developer-agreement-contributio'!$A$1:$H$490, 4, FALSE)</f>
        <v>120000</v>
      </c>
      <c r="N180" s="3">
        <f>VLOOKUP($B180,'[1]developer-agreement-contributio'!$A$1:$H$490, 6, FALSE)</f>
        <v>42026</v>
      </c>
      <c r="O180" s="1">
        <f t="shared" si="11"/>
        <v>0</v>
      </c>
      <c r="P180" s="1">
        <f t="shared" si="11"/>
        <v>0</v>
      </c>
      <c r="Q180" s="1">
        <f t="shared" si="11"/>
        <v>120000</v>
      </c>
      <c r="R180" s="1">
        <f t="shared" si="11"/>
        <v>0</v>
      </c>
      <c r="S180" s="1">
        <f t="shared" si="9"/>
        <v>120000</v>
      </c>
    </row>
    <row r="181" spans="1:19" x14ac:dyDescent="0.25">
      <c r="A181" t="s">
        <v>395</v>
      </c>
      <c r="B181" t="s">
        <v>396</v>
      </c>
      <c r="C181" t="s">
        <v>532</v>
      </c>
      <c r="D181" t="s">
        <v>18</v>
      </c>
      <c r="E181" s="2">
        <v>57682</v>
      </c>
      <c r="G181" s="3">
        <v>44176</v>
      </c>
      <c r="H181" s="3">
        <v>43466</v>
      </c>
      <c r="J181" t="str">
        <f>VLOOKUP(B181,'[1]developer-agreement-contributio'!$A$1:$H$490, 1, FALSE)</f>
        <v>17/01797/S106/4</v>
      </c>
      <c r="K181" t="str">
        <f>VLOOKUP($B181,'[1]developer-agreement-contributio'!$A$1:$H$490, 3, FALSE)</f>
        <v>health</v>
      </c>
      <c r="L181" t="str">
        <f>VLOOKUP(C181, '[2]developer-agreement'!$A$1:$I$152, 6, FALSE)</f>
        <v>14/00730/FUL</v>
      </c>
      <c r="M181" s="1">
        <f>VLOOKUP($B181,'[1]developer-agreement-contributio'!$A$1:$H$490, 4, FALSE)</f>
        <v>61468</v>
      </c>
      <c r="N181" s="3">
        <f>VLOOKUP($B181,'[1]developer-agreement-contributio'!$A$1:$H$490, 6, FALSE)</f>
        <v>42026</v>
      </c>
      <c r="O181" s="1">
        <f t="shared" si="11"/>
        <v>0</v>
      </c>
      <c r="P181" s="1">
        <f t="shared" si="11"/>
        <v>0</v>
      </c>
      <c r="Q181" s="1">
        <f t="shared" si="11"/>
        <v>57682</v>
      </c>
      <c r="R181" s="1">
        <f t="shared" si="11"/>
        <v>7500</v>
      </c>
      <c r="S181" s="1">
        <f t="shared" si="9"/>
        <v>50182</v>
      </c>
    </row>
    <row r="182" spans="1:19" x14ac:dyDescent="0.25">
      <c r="A182" t="s">
        <v>397</v>
      </c>
      <c r="B182" t="s">
        <v>396</v>
      </c>
      <c r="C182" t="s">
        <v>532</v>
      </c>
      <c r="D182" t="s">
        <v>13</v>
      </c>
      <c r="E182" s="4">
        <v>7500</v>
      </c>
      <c r="G182" s="3">
        <v>44539</v>
      </c>
      <c r="H182" s="3">
        <v>44165</v>
      </c>
      <c r="J182" t="str">
        <f>VLOOKUP(B182,'[1]developer-agreement-contributio'!$A$1:$H$490, 1, FALSE)</f>
        <v>17/01797/S106/4</v>
      </c>
      <c r="K182" t="str">
        <f>VLOOKUP($B182,'[1]developer-agreement-contributio'!$A$1:$H$490, 3, FALSE)</f>
        <v>health</v>
      </c>
      <c r="L182" t="str">
        <f>VLOOKUP(C182, '[2]developer-agreement'!$A$1:$I$152, 6, FALSE)</f>
        <v>14/00730/FUL</v>
      </c>
      <c r="M182" s="1">
        <f>VLOOKUP($B182,'[1]developer-agreement-contributio'!$A$1:$H$490, 4, FALSE)</f>
        <v>61468</v>
      </c>
      <c r="N182" s="3">
        <f>VLOOKUP($B182,'[1]developer-agreement-contributio'!$A$1:$H$490, 6, FALSE)</f>
        <v>42026</v>
      </c>
      <c r="O182" s="1">
        <f t="shared" ref="O182:R201" si="12">SUMIFS($E:$E, $B:$B, $J182, $D:$D, O$1)</f>
        <v>0</v>
      </c>
      <c r="P182" s="1">
        <f t="shared" si="12"/>
        <v>0</v>
      </c>
      <c r="Q182" s="1">
        <f t="shared" si="12"/>
        <v>57682</v>
      </c>
      <c r="R182" s="1">
        <f t="shared" si="12"/>
        <v>7500</v>
      </c>
      <c r="S182" s="1">
        <f t="shared" si="9"/>
        <v>50182</v>
      </c>
    </row>
    <row r="183" spans="1:19" x14ac:dyDescent="0.25">
      <c r="A183" t="s">
        <v>398</v>
      </c>
      <c r="B183" t="s">
        <v>399</v>
      </c>
      <c r="C183" t="s">
        <v>532</v>
      </c>
      <c r="D183" t="s">
        <v>18</v>
      </c>
      <c r="E183" s="2">
        <v>58166</v>
      </c>
      <c r="G183" s="3">
        <v>44176</v>
      </c>
      <c r="H183" s="3">
        <v>43466</v>
      </c>
      <c r="J183" t="str">
        <f>VLOOKUP(B183,'[1]developer-agreement-contributio'!$A$1:$H$490, 1, FALSE)</f>
        <v>17/01797/S106/5</v>
      </c>
      <c r="K183" t="str">
        <f>VLOOKUP($B183,'[1]developer-agreement-contributio'!$A$1:$H$490, 3, FALSE)</f>
        <v>open-space-and-leisure</v>
      </c>
      <c r="L183" t="str">
        <f>VLOOKUP(C183, '[2]developer-agreement'!$A$1:$I$152, 6, FALSE)</f>
        <v>14/00730/FUL</v>
      </c>
      <c r="M183" s="1">
        <f>VLOOKUP($B183,'[1]developer-agreement-contributio'!$A$1:$H$490, 4, FALSE)</f>
        <v>58166</v>
      </c>
      <c r="N183" s="3">
        <f>VLOOKUP($B183,'[1]developer-agreement-contributio'!$A$1:$H$490, 6, FALSE)</f>
        <v>42026</v>
      </c>
      <c r="O183" s="1">
        <f t="shared" si="12"/>
        <v>0</v>
      </c>
      <c r="P183" s="1">
        <f t="shared" si="12"/>
        <v>0</v>
      </c>
      <c r="Q183" s="1">
        <f t="shared" si="12"/>
        <v>58166</v>
      </c>
      <c r="R183" s="1">
        <f t="shared" si="12"/>
        <v>0</v>
      </c>
      <c r="S183" s="1">
        <f t="shared" si="9"/>
        <v>58166</v>
      </c>
    </row>
    <row r="184" spans="1:19" x14ac:dyDescent="0.25">
      <c r="A184" t="s">
        <v>400</v>
      </c>
      <c r="B184" t="s">
        <v>401</v>
      </c>
      <c r="C184" t="s">
        <v>532</v>
      </c>
      <c r="D184" t="s">
        <v>18</v>
      </c>
      <c r="E184" s="2">
        <v>9014</v>
      </c>
      <c r="G184" s="3">
        <v>44176</v>
      </c>
      <c r="H184" s="3">
        <v>43466</v>
      </c>
      <c r="J184" t="str">
        <f>VLOOKUP(B184,'[1]developer-agreement-contributio'!$A$1:$H$490, 1, FALSE)</f>
        <v>17/01797/S106/6</v>
      </c>
      <c r="K184" t="str">
        <f>VLOOKUP($B184,'[1]developer-agreement-contributio'!$A$1:$H$490, 3, FALSE)</f>
        <v>community-facilities</v>
      </c>
      <c r="L184" t="str">
        <f>VLOOKUP(C184, '[2]developer-agreement'!$A$1:$I$152, 6, FALSE)</f>
        <v>14/00730/FUL</v>
      </c>
      <c r="M184" s="1">
        <f>VLOOKUP($B184,'[1]developer-agreement-contributio'!$A$1:$H$490, 4, FALSE)</f>
        <v>8100</v>
      </c>
      <c r="N184" s="3">
        <f>VLOOKUP($B184,'[1]developer-agreement-contributio'!$A$1:$H$490, 6, FALSE)</f>
        <v>42026</v>
      </c>
      <c r="O184" s="1">
        <f t="shared" si="12"/>
        <v>0</v>
      </c>
      <c r="P184" s="1">
        <f t="shared" si="12"/>
        <v>0</v>
      </c>
      <c r="Q184" s="1">
        <f t="shared" si="12"/>
        <v>9014</v>
      </c>
      <c r="R184" s="1">
        <f t="shared" si="12"/>
        <v>0</v>
      </c>
      <c r="S184" s="1">
        <f t="shared" si="9"/>
        <v>9014</v>
      </c>
    </row>
    <row r="185" spans="1:19" x14ac:dyDescent="0.25">
      <c r="A185" t="s">
        <v>235</v>
      </c>
      <c r="B185" t="s">
        <v>236</v>
      </c>
      <c r="C185" t="s">
        <v>513</v>
      </c>
      <c r="D185" t="s">
        <v>18</v>
      </c>
      <c r="E185" s="2">
        <v>23425</v>
      </c>
      <c r="G185" s="3">
        <v>44176</v>
      </c>
      <c r="H185" s="3">
        <v>43466</v>
      </c>
      <c r="J185" t="str">
        <f>VLOOKUP(B185,'[1]developer-agreement-contributio'!$A$1:$H$490, 1, FALSE)</f>
        <v>14/01721/S106/10</v>
      </c>
      <c r="K185" t="str">
        <f>VLOOKUP($B185,'[1]developer-agreement-contributio'!$A$1:$H$490, 3, FALSE)</f>
        <v>open-space-and-leisure</v>
      </c>
      <c r="L185" t="str">
        <f>VLOOKUP(C185, '[2]developer-agreement'!$A$1:$I$152, 6, FALSE)</f>
        <v>14/00897/FUL</v>
      </c>
      <c r="M185" s="1">
        <f>VLOOKUP($B185,'[1]developer-agreement-contributio'!$A$1:$H$490, 4, FALSE)</f>
        <v>23425</v>
      </c>
      <c r="N185" s="3">
        <f>VLOOKUP($B185,'[1]developer-agreement-contributio'!$A$1:$H$490, 6, FALSE)</f>
        <v>42062</v>
      </c>
      <c r="O185" s="1">
        <f t="shared" si="12"/>
        <v>0</v>
      </c>
      <c r="P185" s="1">
        <f t="shared" si="12"/>
        <v>0</v>
      </c>
      <c r="Q185" s="1">
        <f t="shared" si="12"/>
        <v>23425</v>
      </c>
      <c r="R185" s="1">
        <f t="shared" si="12"/>
        <v>0</v>
      </c>
      <c r="S185" s="1">
        <f t="shared" si="9"/>
        <v>23425</v>
      </c>
    </row>
    <row r="186" spans="1:19" x14ac:dyDescent="0.25">
      <c r="A186" t="s">
        <v>237</v>
      </c>
      <c r="B186" t="s">
        <v>238</v>
      </c>
      <c r="C186" t="s">
        <v>513</v>
      </c>
      <c r="D186" t="s">
        <v>18</v>
      </c>
      <c r="E186" s="2">
        <v>15801</v>
      </c>
      <c r="G186" s="3">
        <v>44176</v>
      </c>
      <c r="H186" s="3">
        <v>43466</v>
      </c>
      <c r="J186" t="str">
        <f>VLOOKUP(B186,'[1]developer-agreement-contributio'!$A$1:$H$490, 1, FALSE)</f>
        <v>14/01721/S106/11</v>
      </c>
      <c r="K186" t="str">
        <f>VLOOKUP($B186,'[1]developer-agreement-contributio'!$A$1:$H$490, 3, FALSE)</f>
        <v>open-space-and-leisure</v>
      </c>
      <c r="L186" t="str">
        <f>VLOOKUP(C186, '[2]developer-agreement'!$A$1:$I$152, 6, FALSE)</f>
        <v>14/00897/FUL</v>
      </c>
      <c r="M186" s="1">
        <f>VLOOKUP($B186,'[1]developer-agreement-contributio'!$A$1:$H$490, 4, FALSE)</f>
        <v>15801</v>
      </c>
      <c r="N186" s="3">
        <f>VLOOKUP($B186,'[1]developer-agreement-contributio'!$A$1:$H$490, 6, FALSE)</f>
        <v>42062</v>
      </c>
      <c r="O186" s="1">
        <f t="shared" si="12"/>
        <v>0</v>
      </c>
      <c r="P186" s="1">
        <f t="shared" si="12"/>
        <v>0</v>
      </c>
      <c r="Q186" s="1">
        <f t="shared" si="12"/>
        <v>15801</v>
      </c>
      <c r="R186" s="1">
        <f t="shared" si="12"/>
        <v>13701.25</v>
      </c>
      <c r="S186" s="1">
        <f t="shared" si="9"/>
        <v>2099.75</v>
      </c>
    </row>
    <row r="187" spans="1:19" x14ac:dyDescent="0.25">
      <c r="A187" t="s">
        <v>239</v>
      </c>
      <c r="B187" t="s">
        <v>238</v>
      </c>
      <c r="C187" t="s">
        <v>513</v>
      </c>
      <c r="D187" t="s">
        <v>13</v>
      </c>
      <c r="E187" s="2">
        <v>13701.25</v>
      </c>
      <c r="G187" s="3">
        <v>44175</v>
      </c>
      <c r="H187" s="3">
        <v>43556</v>
      </c>
      <c r="J187" t="str">
        <f>VLOOKUP(B187,'[1]developer-agreement-contributio'!$A$1:$H$490, 1, FALSE)</f>
        <v>14/01721/S106/11</v>
      </c>
      <c r="K187" t="str">
        <f>VLOOKUP($B187,'[1]developer-agreement-contributio'!$A$1:$H$490, 3, FALSE)</f>
        <v>open-space-and-leisure</v>
      </c>
      <c r="L187" t="str">
        <f>VLOOKUP(C187, '[2]developer-agreement'!$A$1:$I$152, 6, FALSE)</f>
        <v>14/00897/FUL</v>
      </c>
      <c r="M187" s="1">
        <f>VLOOKUP($B187,'[1]developer-agreement-contributio'!$A$1:$H$490, 4, FALSE)</f>
        <v>15801</v>
      </c>
      <c r="N187" s="3">
        <f>VLOOKUP($B187,'[1]developer-agreement-contributio'!$A$1:$H$490, 6, FALSE)</f>
        <v>42062</v>
      </c>
      <c r="O187" s="1">
        <f t="shared" si="12"/>
        <v>0</v>
      </c>
      <c r="P187" s="1">
        <f t="shared" si="12"/>
        <v>0</v>
      </c>
      <c r="Q187" s="1">
        <f t="shared" si="12"/>
        <v>15801</v>
      </c>
      <c r="R187" s="1">
        <f t="shared" si="12"/>
        <v>13701.25</v>
      </c>
      <c r="S187" s="1">
        <f t="shared" si="9"/>
        <v>2099.75</v>
      </c>
    </row>
    <row r="188" spans="1:19" x14ac:dyDescent="0.25">
      <c r="A188" t="s">
        <v>240</v>
      </c>
      <c r="B188" t="s">
        <v>241</v>
      </c>
      <c r="C188" t="s">
        <v>513</v>
      </c>
      <c r="D188" t="s">
        <v>18</v>
      </c>
      <c r="E188" s="2">
        <v>81500</v>
      </c>
      <c r="G188" s="3">
        <v>44176</v>
      </c>
      <c r="H188" s="3">
        <v>43466</v>
      </c>
      <c r="J188" t="str">
        <f>VLOOKUP(B188,'[1]developer-agreement-contributio'!$A$1:$H$490, 1, FALSE)</f>
        <v>14/01721/S106/2</v>
      </c>
      <c r="K188" t="str">
        <f>VLOOKUP($B188,'[1]developer-agreement-contributio'!$A$1:$H$490, 3, FALSE)</f>
        <v>green-infrastructure</v>
      </c>
      <c r="L188" t="str">
        <f>VLOOKUP(C188, '[2]developer-agreement'!$A$1:$I$152, 6, FALSE)</f>
        <v>14/00897/FUL</v>
      </c>
      <c r="M188" s="1">
        <f>VLOOKUP($B188,'[1]developer-agreement-contributio'!$A$1:$H$490, 4, FALSE)</f>
        <v>189113</v>
      </c>
      <c r="N188" s="3">
        <f>VLOOKUP($B188,'[1]developer-agreement-contributio'!$A$1:$H$490, 6, FALSE)</f>
        <v>42062</v>
      </c>
      <c r="O188" s="1">
        <f t="shared" si="12"/>
        <v>0</v>
      </c>
      <c r="P188" s="1">
        <f t="shared" si="12"/>
        <v>0</v>
      </c>
      <c r="Q188" s="1">
        <f t="shared" si="12"/>
        <v>81500</v>
      </c>
      <c r="R188" s="1">
        <f t="shared" si="12"/>
        <v>0</v>
      </c>
      <c r="S188" s="1">
        <f t="shared" si="9"/>
        <v>81500</v>
      </c>
    </row>
    <row r="189" spans="1:19" x14ac:dyDescent="0.25">
      <c r="A189" t="s">
        <v>242</v>
      </c>
      <c r="B189" t="s">
        <v>243</v>
      </c>
      <c r="C189" t="s">
        <v>513</v>
      </c>
      <c r="D189" t="s">
        <v>18</v>
      </c>
      <c r="E189" s="2">
        <v>8000</v>
      </c>
      <c r="G189" s="3">
        <v>44176</v>
      </c>
      <c r="H189" s="3">
        <v>43466</v>
      </c>
      <c r="I189" s="3">
        <v>44547</v>
      </c>
      <c r="J189" t="str">
        <f>VLOOKUP(B189,'[1]developer-agreement-contributio'!$A$1:$H$490, 1, FALSE)</f>
        <v>14/01721/S106/3</v>
      </c>
      <c r="K189" t="str">
        <f>VLOOKUP($B189,'[1]developer-agreement-contributio'!$A$1:$H$490, 3, FALSE)</f>
        <v>highways</v>
      </c>
      <c r="L189" t="str">
        <f>VLOOKUP(C189, '[2]developer-agreement'!$A$1:$I$152, 6, FALSE)</f>
        <v>14/00897/FUL</v>
      </c>
      <c r="M189" s="1">
        <f>VLOOKUP($B189,'[1]developer-agreement-contributio'!$A$1:$H$490, 4, FALSE)</f>
        <v>8000</v>
      </c>
      <c r="N189" s="3">
        <f>VLOOKUP($B189,'[1]developer-agreement-contributio'!$A$1:$H$490, 6, FALSE)</f>
        <v>42062</v>
      </c>
      <c r="O189" s="1">
        <f t="shared" si="12"/>
        <v>0</v>
      </c>
      <c r="P189" s="1">
        <f t="shared" si="12"/>
        <v>0</v>
      </c>
      <c r="Q189" s="1">
        <f t="shared" si="12"/>
        <v>8000</v>
      </c>
      <c r="R189" s="1">
        <f t="shared" si="12"/>
        <v>8000</v>
      </c>
      <c r="S189" s="1">
        <f t="shared" si="9"/>
        <v>0</v>
      </c>
    </row>
    <row r="190" spans="1:19" x14ac:dyDescent="0.25">
      <c r="A190" t="s">
        <v>244</v>
      </c>
      <c r="B190" t="s">
        <v>243</v>
      </c>
      <c r="C190" t="s">
        <v>513</v>
      </c>
      <c r="D190" t="s">
        <v>13</v>
      </c>
      <c r="E190" s="4">
        <v>8000</v>
      </c>
      <c r="G190" s="3">
        <v>44539</v>
      </c>
      <c r="H190" s="3">
        <v>44046</v>
      </c>
      <c r="J190" t="str">
        <f>VLOOKUP(B190,'[1]developer-agreement-contributio'!$A$1:$H$490, 1, FALSE)</f>
        <v>14/01721/S106/3</v>
      </c>
      <c r="K190" t="str">
        <f>VLOOKUP($B190,'[1]developer-agreement-contributio'!$A$1:$H$490, 3, FALSE)</f>
        <v>highways</v>
      </c>
      <c r="L190" t="str">
        <f>VLOOKUP(C190, '[2]developer-agreement'!$A$1:$I$152, 6, FALSE)</f>
        <v>14/00897/FUL</v>
      </c>
      <c r="M190" s="1">
        <f>VLOOKUP($B190,'[1]developer-agreement-contributio'!$A$1:$H$490, 4, FALSE)</f>
        <v>8000</v>
      </c>
      <c r="N190" s="3">
        <f>VLOOKUP($B190,'[1]developer-agreement-contributio'!$A$1:$H$490, 6, FALSE)</f>
        <v>42062</v>
      </c>
      <c r="O190" s="1">
        <f t="shared" si="12"/>
        <v>0</v>
      </c>
      <c r="P190" s="1">
        <f t="shared" si="12"/>
        <v>0</v>
      </c>
      <c r="Q190" s="1">
        <f t="shared" si="12"/>
        <v>8000</v>
      </c>
      <c r="R190" s="1">
        <f t="shared" si="12"/>
        <v>8000</v>
      </c>
      <c r="S190" s="1">
        <f t="shared" si="9"/>
        <v>0</v>
      </c>
    </row>
    <row r="191" spans="1:19" x14ac:dyDescent="0.25">
      <c r="A191" t="s">
        <v>245</v>
      </c>
      <c r="B191" t="s">
        <v>246</v>
      </c>
      <c r="C191" t="s">
        <v>513</v>
      </c>
      <c r="D191" t="s">
        <v>18</v>
      </c>
      <c r="E191" s="2">
        <v>15208</v>
      </c>
      <c r="G191" s="3">
        <v>44176</v>
      </c>
      <c r="H191" s="3">
        <v>43466</v>
      </c>
      <c r="J191" t="str">
        <f>VLOOKUP(B191,'[1]developer-agreement-contributio'!$A$1:$H$490, 1, FALSE)</f>
        <v>14/01721/S106/4</v>
      </c>
      <c r="K191" t="str">
        <f>VLOOKUP($B191,'[1]developer-agreement-contributio'!$A$1:$H$490, 3, FALSE)</f>
        <v>economic-development</v>
      </c>
      <c r="L191" t="str">
        <f>VLOOKUP(C191, '[2]developer-agreement'!$A$1:$I$152, 6, FALSE)</f>
        <v>14/00897/FUL</v>
      </c>
      <c r="M191" s="1">
        <f>VLOOKUP($B191,'[1]developer-agreement-contributio'!$A$1:$H$490, 4, FALSE)</f>
        <v>19260</v>
      </c>
      <c r="N191" s="3">
        <f>VLOOKUP($B191,'[1]developer-agreement-contributio'!$A$1:$H$490, 6, FALSE)</f>
        <v>42062</v>
      </c>
      <c r="O191" s="1">
        <f t="shared" si="12"/>
        <v>0</v>
      </c>
      <c r="P191" s="1">
        <f t="shared" si="12"/>
        <v>0</v>
      </c>
      <c r="Q191" s="1">
        <f t="shared" si="12"/>
        <v>15208</v>
      </c>
      <c r="R191" s="1">
        <f t="shared" si="12"/>
        <v>0</v>
      </c>
      <c r="S191" s="1">
        <f t="shared" si="9"/>
        <v>15208</v>
      </c>
    </row>
    <row r="192" spans="1:19" x14ac:dyDescent="0.25">
      <c r="A192" t="s">
        <v>247</v>
      </c>
      <c r="B192" t="s">
        <v>248</v>
      </c>
      <c r="C192" t="s">
        <v>513</v>
      </c>
      <c r="D192" t="s">
        <v>18</v>
      </c>
      <c r="E192" s="2">
        <v>32400</v>
      </c>
      <c r="G192" s="3">
        <v>44176</v>
      </c>
      <c r="H192" s="3">
        <v>43466</v>
      </c>
      <c r="J192" t="str">
        <f>VLOOKUP(B192,'[1]developer-agreement-contributio'!$A$1:$H$490, 1, FALSE)</f>
        <v>14/01721/S106/5</v>
      </c>
      <c r="K192" t="str">
        <f>VLOOKUP($B192,'[1]developer-agreement-contributio'!$A$1:$H$490, 3, FALSE)</f>
        <v>education</v>
      </c>
      <c r="L192" t="str">
        <f>VLOOKUP(C192, '[2]developer-agreement'!$A$1:$I$152, 6, FALSE)</f>
        <v>14/00897/FUL</v>
      </c>
      <c r="M192" s="1">
        <f>VLOOKUP($B192,'[1]developer-agreement-contributio'!$A$1:$H$490, 4, FALSE)</f>
        <v>32400</v>
      </c>
      <c r="N192" s="3">
        <f>VLOOKUP($B192,'[1]developer-agreement-contributio'!$A$1:$H$490, 6, FALSE)</f>
        <v>42062</v>
      </c>
      <c r="O192" s="1">
        <f t="shared" si="12"/>
        <v>0</v>
      </c>
      <c r="P192" s="1">
        <f t="shared" si="12"/>
        <v>0</v>
      </c>
      <c r="Q192" s="1">
        <f t="shared" si="12"/>
        <v>32400</v>
      </c>
      <c r="R192" s="1">
        <f t="shared" si="12"/>
        <v>0</v>
      </c>
      <c r="S192" s="1">
        <f t="shared" si="9"/>
        <v>32400</v>
      </c>
    </row>
    <row r="193" spans="1:19" x14ac:dyDescent="0.25">
      <c r="A193" t="s">
        <v>249</v>
      </c>
      <c r="B193" t="s">
        <v>250</v>
      </c>
      <c r="C193" t="s">
        <v>513</v>
      </c>
      <c r="D193" t="s">
        <v>18</v>
      </c>
      <c r="E193" s="2">
        <v>22127</v>
      </c>
      <c r="G193" s="3">
        <v>44176</v>
      </c>
      <c r="H193" s="3">
        <v>43466</v>
      </c>
      <c r="I193" s="3">
        <v>44547</v>
      </c>
      <c r="J193" t="str">
        <f>VLOOKUP(B193,'[1]developer-agreement-contributio'!$A$1:$H$490, 1, FALSE)</f>
        <v>14/01721/S106/7</v>
      </c>
      <c r="K193" t="str">
        <f>VLOOKUP($B193,'[1]developer-agreement-contributio'!$A$1:$H$490, 3, FALSE)</f>
        <v>community-facilities</v>
      </c>
      <c r="L193" t="str">
        <f>VLOOKUP(C193, '[2]developer-agreement'!$A$1:$I$152, 6, FALSE)</f>
        <v>14/00897/FUL</v>
      </c>
      <c r="M193" s="1">
        <f>VLOOKUP($B193,'[1]developer-agreement-contributio'!$A$1:$H$490, 4, FALSE)</f>
        <v>22252</v>
      </c>
      <c r="N193" s="3">
        <f>VLOOKUP($B193,'[1]developer-agreement-contributio'!$A$1:$H$490, 6, FALSE)</f>
        <v>42062</v>
      </c>
      <c r="O193" s="1">
        <f t="shared" si="12"/>
        <v>0</v>
      </c>
      <c r="P193" s="1">
        <f t="shared" si="12"/>
        <v>0</v>
      </c>
      <c r="Q193" s="1">
        <f t="shared" si="12"/>
        <v>22127</v>
      </c>
      <c r="R193" s="1">
        <f t="shared" si="12"/>
        <v>22127</v>
      </c>
      <c r="S193" s="1">
        <f t="shared" si="9"/>
        <v>0</v>
      </c>
    </row>
    <row r="194" spans="1:19" x14ac:dyDescent="0.25">
      <c r="A194" t="s">
        <v>251</v>
      </c>
      <c r="B194" t="s">
        <v>250</v>
      </c>
      <c r="C194" t="s">
        <v>513</v>
      </c>
      <c r="D194" t="s">
        <v>13</v>
      </c>
      <c r="E194" s="4">
        <v>22127</v>
      </c>
      <c r="G194" s="3">
        <v>44539</v>
      </c>
      <c r="H194" s="3">
        <v>44046</v>
      </c>
      <c r="J194" t="str">
        <f>VLOOKUP(B194,'[1]developer-agreement-contributio'!$A$1:$H$490, 1, FALSE)</f>
        <v>14/01721/S106/7</v>
      </c>
      <c r="K194" t="str">
        <f>VLOOKUP($B194,'[1]developer-agreement-contributio'!$A$1:$H$490, 3, FALSE)</f>
        <v>community-facilities</v>
      </c>
      <c r="L194" t="str">
        <f>VLOOKUP(C194, '[2]developer-agreement'!$A$1:$I$152, 6, FALSE)</f>
        <v>14/00897/FUL</v>
      </c>
      <c r="M194" s="1">
        <f>VLOOKUP($B194,'[1]developer-agreement-contributio'!$A$1:$H$490, 4, FALSE)</f>
        <v>22252</v>
      </c>
      <c r="N194" s="3">
        <f>VLOOKUP($B194,'[1]developer-agreement-contributio'!$A$1:$H$490, 6, FALSE)</f>
        <v>42062</v>
      </c>
      <c r="O194" s="1">
        <f t="shared" si="12"/>
        <v>0</v>
      </c>
      <c r="P194" s="1">
        <f t="shared" si="12"/>
        <v>0</v>
      </c>
      <c r="Q194" s="1">
        <f t="shared" si="12"/>
        <v>22127</v>
      </c>
      <c r="R194" s="1">
        <f t="shared" si="12"/>
        <v>22127</v>
      </c>
      <c r="S194" s="1">
        <f t="shared" ref="S194:S257" si="13">Q194-R194</f>
        <v>0</v>
      </c>
    </row>
    <row r="195" spans="1:19" x14ac:dyDescent="0.25">
      <c r="A195" t="s">
        <v>252</v>
      </c>
      <c r="B195" t="s">
        <v>253</v>
      </c>
      <c r="C195" t="s">
        <v>513</v>
      </c>
      <c r="D195" t="s">
        <v>18</v>
      </c>
      <c r="E195" s="2">
        <v>5400</v>
      </c>
      <c r="G195" s="3">
        <v>44176</v>
      </c>
      <c r="H195" s="3">
        <v>43466</v>
      </c>
      <c r="J195" t="str">
        <f>VLOOKUP(B195,'[1]developer-agreement-contributio'!$A$1:$H$490, 1, FALSE)</f>
        <v>14/01721/S106/8</v>
      </c>
      <c r="K195" t="str">
        <f>VLOOKUP($B195,'[1]developer-agreement-contributio'!$A$1:$H$490, 3, FALSE)</f>
        <v>community-facilities</v>
      </c>
      <c r="L195" t="str">
        <f>VLOOKUP(C195, '[2]developer-agreement'!$A$1:$I$152, 6, FALSE)</f>
        <v>14/00897/FUL</v>
      </c>
      <c r="M195" s="1">
        <f>VLOOKUP($B195,'[1]developer-agreement-contributio'!$A$1:$H$490, 4, FALSE)</f>
        <v>5400</v>
      </c>
      <c r="N195" s="3">
        <f>VLOOKUP($B195,'[1]developer-agreement-contributio'!$A$1:$H$490, 6, FALSE)</f>
        <v>42062</v>
      </c>
      <c r="O195" s="1">
        <f t="shared" si="12"/>
        <v>0</v>
      </c>
      <c r="P195" s="1">
        <f t="shared" si="12"/>
        <v>0</v>
      </c>
      <c r="Q195" s="1">
        <f t="shared" si="12"/>
        <v>5400</v>
      </c>
      <c r="R195" s="1">
        <f t="shared" si="12"/>
        <v>0</v>
      </c>
      <c r="S195" s="1">
        <f t="shared" si="13"/>
        <v>5400</v>
      </c>
    </row>
    <row r="196" spans="1:19" x14ac:dyDescent="0.25">
      <c r="A196" t="s">
        <v>345</v>
      </c>
      <c r="B196" t="s">
        <v>346</v>
      </c>
      <c r="C196" t="s">
        <v>525</v>
      </c>
      <c r="D196" t="s">
        <v>18</v>
      </c>
      <c r="E196" s="2">
        <v>11520</v>
      </c>
      <c r="G196" s="3">
        <v>44176</v>
      </c>
      <c r="H196" s="3">
        <v>43466</v>
      </c>
      <c r="J196" t="str">
        <f>VLOOKUP(B196,'[1]developer-agreement-contributio'!$A$1:$H$490, 1, FALSE)</f>
        <v>16/01530/S106/1</v>
      </c>
      <c r="K196" t="str">
        <f>VLOOKUP($B196,'[1]developer-agreement-contributio'!$A$1:$H$490, 3, FALSE)</f>
        <v>economic-development</v>
      </c>
      <c r="L196" t="str">
        <f>VLOOKUP(C196, '[2]developer-agreement'!$A$1:$I$152, 6, FALSE)</f>
        <v>14/01698/FUL</v>
      </c>
      <c r="M196" s="1">
        <f>VLOOKUP($B196,'[1]developer-agreement-contributio'!$A$1:$H$490, 4, FALSE)</f>
        <v>11520</v>
      </c>
      <c r="N196" s="3">
        <f>VLOOKUP($B196,'[1]developer-agreement-contributio'!$A$1:$H$490, 6, FALSE)</f>
        <v>42090</v>
      </c>
      <c r="O196" s="1">
        <f t="shared" si="12"/>
        <v>0</v>
      </c>
      <c r="P196" s="1">
        <f t="shared" si="12"/>
        <v>0</v>
      </c>
      <c r="Q196" s="1">
        <f t="shared" si="12"/>
        <v>11520</v>
      </c>
      <c r="R196" s="1">
        <f t="shared" si="12"/>
        <v>0</v>
      </c>
      <c r="S196" s="1">
        <f t="shared" si="13"/>
        <v>11520</v>
      </c>
    </row>
    <row r="197" spans="1:19" x14ac:dyDescent="0.25">
      <c r="A197" t="s">
        <v>347</v>
      </c>
      <c r="B197" t="s">
        <v>348</v>
      </c>
      <c r="C197" t="s">
        <v>525</v>
      </c>
      <c r="D197" t="s">
        <v>18</v>
      </c>
      <c r="E197" s="2">
        <v>3000</v>
      </c>
      <c r="G197" s="3">
        <v>44176</v>
      </c>
      <c r="H197" s="3">
        <v>43466</v>
      </c>
      <c r="J197" t="str">
        <f>VLOOKUP(B197,'[1]developer-agreement-contributio'!$A$1:$H$490, 1, FALSE)</f>
        <v>16/01530/S106/2</v>
      </c>
      <c r="K197" t="str">
        <f>VLOOKUP($B197,'[1]developer-agreement-contributio'!$A$1:$H$490, 3, FALSE)</f>
        <v>other</v>
      </c>
      <c r="L197" t="str">
        <f>VLOOKUP(C197, '[2]developer-agreement'!$A$1:$I$152, 6, FALSE)</f>
        <v>14/01698/FUL</v>
      </c>
      <c r="M197" s="1">
        <f>VLOOKUP($B197,'[1]developer-agreement-contributio'!$A$1:$H$490, 4, FALSE)</f>
        <v>3000</v>
      </c>
      <c r="N197" s="3">
        <f>VLOOKUP($B197,'[1]developer-agreement-contributio'!$A$1:$H$490, 6, FALSE)</f>
        <v>42090</v>
      </c>
      <c r="O197" s="1">
        <f t="shared" si="12"/>
        <v>0</v>
      </c>
      <c r="P197" s="1">
        <f t="shared" si="12"/>
        <v>0</v>
      </c>
      <c r="Q197" s="1">
        <f t="shared" si="12"/>
        <v>3000</v>
      </c>
      <c r="R197" s="1">
        <f t="shared" si="12"/>
        <v>0</v>
      </c>
      <c r="S197" s="1">
        <f t="shared" si="13"/>
        <v>3000</v>
      </c>
    </row>
    <row r="198" spans="1:19" x14ac:dyDescent="0.25">
      <c r="A198" t="s">
        <v>420</v>
      </c>
      <c r="B198" t="s">
        <v>421</v>
      </c>
      <c r="C198" t="s">
        <v>534</v>
      </c>
      <c r="D198" t="s">
        <v>211</v>
      </c>
      <c r="F198">
        <v>38</v>
      </c>
      <c r="G198" s="3">
        <v>44176</v>
      </c>
      <c r="H198" s="3">
        <v>43831</v>
      </c>
      <c r="J198" t="str">
        <f>VLOOKUP(B198,'[1]developer-agreement-contributio'!$A$1:$H$490, 1, FALSE)</f>
        <v>18/01696/S106/1</v>
      </c>
      <c r="K198" t="str">
        <f>VLOOKUP($B198,'[1]developer-agreement-contributio'!$A$1:$H$490, 3, FALSE)</f>
        <v>affordable-housing</v>
      </c>
      <c r="L198" t="str">
        <f>VLOOKUP(C198, '[2]developer-agreement'!$A$1:$I$152, 6, FALSE)</f>
        <v>16/01793/REM</v>
      </c>
      <c r="M198" s="1">
        <f>VLOOKUP($B198,'[1]developer-agreement-contributio'!$A$1:$H$490, 4, FALSE)</f>
        <v>0</v>
      </c>
      <c r="N198" s="3">
        <f>VLOOKUP($B198,'[1]developer-agreement-contributio'!$A$1:$H$490, 6, FALSE)</f>
        <v>42090</v>
      </c>
      <c r="O198" s="1">
        <f t="shared" si="12"/>
        <v>0</v>
      </c>
      <c r="P198" s="1">
        <f t="shared" si="12"/>
        <v>0</v>
      </c>
      <c r="Q198" s="1">
        <f t="shared" si="12"/>
        <v>0</v>
      </c>
      <c r="R198" s="1">
        <f t="shared" si="12"/>
        <v>0</v>
      </c>
      <c r="S198" s="1">
        <f t="shared" si="13"/>
        <v>0</v>
      </c>
    </row>
    <row r="199" spans="1:19" x14ac:dyDescent="0.25">
      <c r="A199" t="s">
        <v>422</v>
      </c>
      <c r="B199" t="s">
        <v>423</v>
      </c>
      <c r="C199" t="s">
        <v>534</v>
      </c>
      <c r="D199" t="s">
        <v>211</v>
      </c>
      <c r="E199" s="4">
        <v>463657</v>
      </c>
      <c r="G199" s="3">
        <v>44539</v>
      </c>
      <c r="H199" s="3">
        <v>44182</v>
      </c>
      <c r="J199" t="str">
        <f>VLOOKUP(B199,'[1]developer-agreement-contributio'!$A$1:$H$490, 1, FALSE)</f>
        <v>18/01696/S106/10</v>
      </c>
      <c r="K199" t="str">
        <f>VLOOKUP($B199,'[1]developer-agreement-contributio'!$A$1:$H$490, 3, FALSE)</f>
        <v>transport-and-travel</v>
      </c>
      <c r="L199" t="str">
        <f>VLOOKUP(C199, '[2]developer-agreement'!$A$1:$I$152, 6, FALSE)</f>
        <v>16/01793/REM</v>
      </c>
      <c r="M199" s="1">
        <f>VLOOKUP($B199,'[1]developer-agreement-contributio'!$A$1:$H$490, 4, FALSE)</f>
        <v>360000</v>
      </c>
      <c r="N199" s="3">
        <f>VLOOKUP($B199,'[1]developer-agreement-contributio'!$A$1:$H$490, 6, FALSE)</f>
        <v>42090</v>
      </c>
      <c r="O199" s="1">
        <f t="shared" si="12"/>
        <v>0</v>
      </c>
      <c r="P199" s="1">
        <f t="shared" si="12"/>
        <v>463657</v>
      </c>
      <c r="Q199" s="1">
        <f t="shared" si="12"/>
        <v>0</v>
      </c>
      <c r="R199" s="1">
        <f t="shared" si="12"/>
        <v>0</v>
      </c>
      <c r="S199" s="1">
        <f t="shared" si="13"/>
        <v>0</v>
      </c>
    </row>
    <row r="200" spans="1:19" x14ac:dyDescent="0.25">
      <c r="A200" t="s">
        <v>424</v>
      </c>
      <c r="B200" t="s">
        <v>425</v>
      </c>
      <c r="C200" t="s">
        <v>534</v>
      </c>
      <c r="D200" t="s">
        <v>11</v>
      </c>
      <c r="E200" s="2">
        <v>-81692</v>
      </c>
      <c r="G200" s="3">
        <v>44176</v>
      </c>
      <c r="H200" s="3">
        <v>43647</v>
      </c>
      <c r="I200" s="3">
        <v>43647</v>
      </c>
      <c r="J200" t="str">
        <f>VLOOKUP(B200,'[1]developer-agreement-contributio'!$A$1:$H$490, 1, FALSE)</f>
        <v>18/01696/S106/3</v>
      </c>
      <c r="K200" t="str">
        <f>VLOOKUP($B200,'[1]developer-agreement-contributio'!$A$1:$H$490, 3, FALSE)</f>
        <v>transport-and-travel</v>
      </c>
      <c r="L200" t="str">
        <f>VLOOKUP(C200, '[2]developer-agreement'!$A$1:$I$152, 6, FALSE)</f>
        <v>16/01793/REM</v>
      </c>
      <c r="M200" s="1">
        <f>VLOOKUP($B200,'[1]developer-agreement-contributio'!$A$1:$H$490, 4, FALSE)</f>
        <v>65000</v>
      </c>
      <c r="N200" s="3">
        <f>VLOOKUP($B200,'[1]developer-agreement-contributio'!$A$1:$H$490, 6, FALSE)</f>
        <v>42090</v>
      </c>
      <c r="O200" s="1">
        <f t="shared" si="12"/>
        <v>0</v>
      </c>
      <c r="P200" s="1">
        <f t="shared" si="12"/>
        <v>-81692</v>
      </c>
      <c r="Q200" s="1">
        <f t="shared" si="12"/>
        <v>81692</v>
      </c>
      <c r="R200" s="1">
        <f t="shared" si="12"/>
        <v>0</v>
      </c>
      <c r="S200" s="1">
        <f t="shared" si="13"/>
        <v>81692</v>
      </c>
    </row>
    <row r="201" spans="1:19" x14ac:dyDescent="0.25">
      <c r="A201" t="s">
        <v>426</v>
      </c>
      <c r="B201" t="s">
        <v>425</v>
      </c>
      <c r="C201" t="s">
        <v>534</v>
      </c>
      <c r="D201" t="s">
        <v>18</v>
      </c>
      <c r="E201" s="2">
        <v>81692</v>
      </c>
      <c r="G201" s="3">
        <v>44176</v>
      </c>
      <c r="H201" s="3">
        <v>43647</v>
      </c>
      <c r="J201" t="str">
        <f>VLOOKUP(B201,'[1]developer-agreement-contributio'!$A$1:$H$490, 1, FALSE)</f>
        <v>18/01696/S106/3</v>
      </c>
      <c r="K201" t="str">
        <f>VLOOKUP($B201,'[1]developer-agreement-contributio'!$A$1:$H$490, 3, FALSE)</f>
        <v>transport-and-travel</v>
      </c>
      <c r="L201" t="str">
        <f>VLOOKUP(C201, '[2]developer-agreement'!$A$1:$I$152, 6, FALSE)</f>
        <v>16/01793/REM</v>
      </c>
      <c r="M201" s="1">
        <f>VLOOKUP($B201,'[1]developer-agreement-contributio'!$A$1:$H$490, 4, FALSE)</f>
        <v>65000</v>
      </c>
      <c r="N201" s="3">
        <f>VLOOKUP($B201,'[1]developer-agreement-contributio'!$A$1:$H$490, 6, FALSE)</f>
        <v>42090</v>
      </c>
      <c r="O201" s="1">
        <f t="shared" si="12"/>
        <v>0</v>
      </c>
      <c r="P201" s="1">
        <f t="shared" si="12"/>
        <v>-81692</v>
      </c>
      <c r="Q201" s="1">
        <f t="shared" si="12"/>
        <v>81692</v>
      </c>
      <c r="R201" s="1">
        <f t="shared" si="12"/>
        <v>0</v>
      </c>
      <c r="S201" s="1">
        <f t="shared" si="13"/>
        <v>81692</v>
      </c>
    </row>
    <row r="202" spans="1:19" x14ac:dyDescent="0.25">
      <c r="A202" t="s">
        <v>427</v>
      </c>
      <c r="B202" t="s">
        <v>428</v>
      </c>
      <c r="C202" t="s">
        <v>534</v>
      </c>
      <c r="D202" t="s">
        <v>11</v>
      </c>
      <c r="E202" s="2">
        <v>-40016</v>
      </c>
      <c r="G202" s="3">
        <v>44176</v>
      </c>
      <c r="H202" s="3">
        <v>43647</v>
      </c>
      <c r="I202" s="3">
        <v>43647</v>
      </c>
      <c r="J202" t="str">
        <f>VLOOKUP(B202,'[1]developer-agreement-contributio'!$A$1:$H$490, 1, FALSE)</f>
        <v>18/01696/S106/4</v>
      </c>
      <c r="K202" t="str">
        <f>VLOOKUP($B202,'[1]developer-agreement-contributio'!$A$1:$H$490, 3, FALSE)</f>
        <v>community-facilities</v>
      </c>
      <c r="L202" t="str">
        <f>VLOOKUP(C202, '[2]developer-agreement'!$A$1:$I$152, 6, FALSE)</f>
        <v>16/01793/REM</v>
      </c>
      <c r="M202" s="1">
        <f>VLOOKUP($B202,'[1]developer-agreement-contributio'!$A$1:$H$490, 4, FALSE)</f>
        <v>31840</v>
      </c>
      <c r="N202" s="3">
        <f>VLOOKUP($B202,'[1]developer-agreement-contributio'!$A$1:$H$490, 6, FALSE)</f>
        <v>42090</v>
      </c>
      <c r="O202" s="1">
        <f t="shared" ref="O202:R221" si="14">SUMIFS($E:$E, $B:$B, $J202, $D:$D, O$1)</f>
        <v>0</v>
      </c>
      <c r="P202" s="1">
        <f t="shared" si="14"/>
        <v>-40016</v>
      </c>
      <c r="Q202" s="1">
        <f t="shared" si="14"/>
        <v>40016</v>
      </c>
      <c r="R202" s="1">
        <f t="shared" si="14"/>
        <v>0</v>
      </c>
      <c r="S202" s="1">
        <f t="shared" si="13"/>
        <v>40016</v>
      </c>
    </row>
    <row r="203" spans="1:19" x14ac:dyDescent="0.25">
      <c r="A203" t="s">
        <v>429</v>
      </c>
      <c r="B203" t="s">
        <v>428</v>
      </c>
      <c r="C203" t="s">
        <v>534</v>
      </c>
      <c r="D203" t="s">
        <v>18</v>
      </c>
      <c r="E203" s="2">
        <v>40016</v>
      </c>
      <c r="G203" s="3">
        <v>44176</v>
      </c>
      <c r="H203" s="3">
        <v>43647</v>
      </c>
      <c r="J203" t="str">
        <f>VLOOKUP(B203,'[1]developer-agreement-contributio'!$A$1:$H$490, 1, FALSE)</f>
        <v>18/01696/S106/4</v>
      </c>
      <c r="K203" t="str">
        <f>VLOOKUP($B203,'[1]developer-agreement-contributio'!$A$1:$H$490, 3, FALSE)</f>
        <v>community-facilities</v>
      </c>
      <c r="L203" t="str">
        <f>VLOOKUP(C203, '[2]developer-agreement'!$A$1:$I$152, 6, FALSE)</f>
        <v>16/01793/REM</v>
      </c>
      <c r="M203" s="1">
        <f>VLOOKUP($B203,'[1]developer-agreement-contributio'!$A$1:$H$490, 4, FALSE)</f>
        <v>31840</v>
      </c>
      <c r="N203" s="3">
        <f>VLOOKUP($B203,'[1]developer-agreement-contributio'!$A$1:$H$490, 6, FALSE)</f>
        <v>42090</v>
      </c>
      <c r="O203" s="1">
        <f t="shared" si="14"/>
        <v>0</v>
      </c>
      <c r="P203" s="1">
        <f t="shared" si="14"/>
        <v>-40016</v>
      </c>
      <c r="Q203" s="1">
        <f t="shared" si="14"/>
        <v>40016</v>
      </c>
      <c r="R203" s="1">
        <f t="shared" si="14"/>
        <v>0</v>
      </c>
      <c r="S203" s="1">
        <f t="shared" si="13"/>
        <v>40016</v>
      </c>
    </row>
    <row r="204" spans="1:19" x14ac:dyDescent="0.25">
      <c r="A204" t="s">
        <v>430</v>
      </c>
      <c r="B204" t="s">
        <v>431</v>
      </c>
      <c r="C204" t="s">
        <v>534</v>
      </c>
      <c r="D204" t="s">
        <v>11</v>
      </c>
      <c r="E204" s="2">
        <v>-71009</v>
      </c>
      <c r="G204" s="3">
        <v>44176</v>
      </c>
      <c r="H204" s="3">
        <v>43647</v>
      </c>
      <c r="I204" s="3">
        <v>43647</v>
      </c>
      <c r="J204" t="str">
        <f>VLOOKUP(B204,'[1]developer-agreement-contributio'!$A$1:$H$490, 1, FALSE)</f>
        <v>18/01696/S106/5</v>
      </c>
      <c r="K204" t="str">
        <f>VLOOKUP($B204,'[1]developer-agreement-contributio'!$A$1:$H$490, 3, FALSE)</f>
        <v>green-infrastructure</v>
      </c>
      <c r="L204" t="str">
        <f>VLOOKUP(C204, '[2]developer-agreement'!$A$1:$I$152, 6, FALSE)</f>
        <v>16/01793/REM</v>
      </c>
      <c r="M204" s="1">
        <f>VLOOKUP($B204,'[1]developer-agreement-contributio'!$A$1:$H$490, 4, FALSE)</f>
        <v>56550</v>
      </c>
      <c r="N204" s="3">
        <f>VLOOKUP($B204,'[1]developer-agreement-contributio'!$A$1:$H$490, 6, FALSE)</f>
        <v>42090</v>
      </c>
      <c r="O204" s="1">
        <f t="shared" si="14"/>
        <v>0</v>
      </c>
      <c r="P204" s="1">
        <f t="shared" si="14"/>
        <v>-71009</v>
      </c>
      <c r="Q204" s="1">
        <f t="shared" si="14"/>
        <v>71009</v>
      </c>
      <c r="R204" s="1">
        <f t="shared" si="14"/>
        <v>0</v>
      </c>
      <c r="S204" s="1">
        <f t="shared" si="13"/>
        <v>71009</v>
      </c>
    </row>
    <row r="205" spans="1:19" x14ac:dyDescent="0.25">
      <c r="A205" t="s">
        <v>432</v>
      </c>
      <c r="B205" t="s">
        <v>431</v>
      </c>
      <c r="C205" t="s">
        <v>534</v>
      </c>
      <c r="D205" t="s">
        <v>18</v>
      </c>
      <c r="E205" s="2">
        <v>71009</v>
      </c>
      <c r="G205" s="3">
        <v>44176</v>
      </c>
      <c r="H205" s="3">
        <v>43647</v>
      </c>
      <c r="J205" t="str">
        <f>VLOOKUP(B205,'[1]developer-agreement-contributio'!$A$1:$H$490, 1, FALSE)</f>
        <v>18/01696/S106/5</v>
      </c>
      <c r="K205" t="str">
        <f>VLOOKUP($B205,'[1]developer-agreement-contributio'!$A$1:$H$490, 3, FALSE)</f>
        <v>green-infrastructure</v>
      </c>
      <c r="L205" t="str">
        <f>VLOOKUP(C205, '[2]developer-agreement'!$A$1:$I$152, 6, FALSE)</f>
        <v>16/01793/REM</v>
      </c>
      <c r="M205" s="1">
        <f>VLOOKUP($B205,'[1]developer-agreement-contributio'!$A$1:$H$490, 4, FALSE)</f>
        <v>56550</v>
      </c>
      <c r="N205" s="3">
        <f>VLOOKUP($B205,'[1]developer-agreement-contributio'!$A$1:$H$490, 6, FALSE)</f>
        <v>42090</v>
      </c>
      <c r="O205" s="1">
        <f t="shared" si="14"/>
        <v>0</v>
      </c>
      <c r="P205" s="1">
        <f t="shared" si="14"/>
        <v>-71009</v>
      </c>
      <c r="Q205" s="1">
        <f t="shared" si="14"/>
        <v>71009</v>
      </c>
      <c r="R205" s="1">
        <f t="shared" si="14"/>
        <v>0</v>
      </c>
      <c r="S205" s="1">
        <f t="shared" si="13"/>
        <v>71009</v>
      </c>
    </row>
    <row r="206" spans="1:19" x14ac:dyDescent="0.25">
      <c r="A206" t="s">
        <v>433</v>
      </c>
      <c r="B206" t="s">
        <v>434</v>
      </c>
      <c r="C206" t="s">
        <v>534</v>
      </c>
      <c r="D206" t="s">
        <v>11</v>
      </c>
      <c r="E206" s="2">
        <v>-235086</v>
      </c>
      <c r="G206" s="3">
        <v>44176</v>
      </c>
      <c r="H206" s="3">
        <v>43647</v>
      </c>
      <c r="I206" s="3">
        <v>43647</v>
      </c>
      <c r="J206" t="str">
        <f>VLOOKUP(B206,'[1]developer-agreement-contributio'!$A$1:$H$490, 1, FALSE)</f>
        <v>18/01696/S106/6</v>
      </c>
      <c r="K206" t="str">
        <f>VLOOKUP($B206,'[1]developer-agreement-contributio'!$A$1:$H$490, 3, FALSE)</f>
        <v>community-facilities</v>
      </c>
      <c r="L206" t="str">
        <f>VLOOKUP(C206, '[2]developer-agreement'!$A$1:$I$152, 6, FALSE)</f>
        <v>16/01793/REM</v>
      </c>
      <c r="M206" s="1">
        <f>VLOOKUP($B206,'[1]developer-agreement-contributio'!$A$1:$H$490, 4, FALSE)</f>
        <v>187050</v>
      </c>
      <c r="N206" s="3">
        <f>VLOOKUP($B206,'[1]developer-agreement-contributio'!$A$1:$H$490, 6, FALSE)</f>
        <v>42090</v>
      </c>
      <c r="O206" s="1">
        <f t="shared" si="14"/>
        <v>0</v>
      </c>
      <c r="P206" s="1">
        <f t="shared" si="14"/>
        <v>-235086</v>
      </c>
      <c r="Q206" s="1">
        <f t="shared" si="14"/>
        <v>235086</v>
      </c>
      <c r="R206" s="1">
        <f t="shared" si="14"/>
        <v>185060</v>
      </c>
      <c r="S206" s="1">
        <f t="shared" si="13"/>
        <v>50026</v>
      </c>
    </row>
    <row r="207" spans="1:19" x14ac:dyDescent="0.25">
      <c r="A207" t="s">
        <v>435</v>
      </c>
      <c r="B207" t="s">
        <v>434</v>
      </c>
      <c r="C207" t="s">
        <v>534</v>
      </c>
      <c r="D207" t="s">
        <v>18</v>
      </c>
      <c r="E207" s="2">
        <v>235086</v>
      </c>
      <c r="G207" s="3">
        <v>44176</v>
      </c>
      <c r="H207" s="3">
        <v>43647</v>
      </c>
      <c r="J207" t="str">
        <f>VLOOKUP(B207,'[1]developer-agreement-contributio'!$A$1:$H$490, 1, FALSE)</f>
        <v>18/01696/S106/6</v>
      </c>
      <c r="K207" t="str">
        <f>VLOOKUP($B207,'[1]developer-agreement-contributio'!$A$1:$H$490, 3, FALSE)</f>
        <v>community-facilities</v>
      </c>
      <c r="L207" t="str">
        <f>VLOOKUP(C207, '[2]developer-agreement'!$A$1:$I$152, 6, FALSE)</f>
        <v>16/01793/REM</v>
      </c>
      <c r="M207" s="1">
        <f>VLOOKUP($B207,'[1]developer-agreement-contributio'!$A$1:$H$490, 4, FALSE)</f>
        <v>187050</v>
      </c>
      <c r="N207" s="3">
        <f>VLOOKUP($B207,'[1]developer-agreement-contributio'!$A$1:$H$490, 6, FALSE)</f>
        <v>42090</v>
      </c>
      <c r="O207" s="1">
        <f t="shared" si="14"/>
        <v>0</v>
      </c>
      <c r="P207" s="1">
        <f t="shared" si="14"/>
        <v>-235086</v>
      </c>
      <c r="Q207" s="1">
        <f t="shared" si="14"/>
        <v>235086</v>
      </c>
      <c r="R207" s="1">
        <f t="shared" si="14"/>
        <v>185060</v>
      </c>
      <c r="S207" s="1">
        <f t="shared" si="13"/>
        <v>50026</v>
      </c>
    </row>
    <row r="208" spans="1:19" x14ac:dyDescent="0.25">
      <c r="A208" t="s">
        <v>436</v>
      </c>
      <c r="B208" t="s">
        <v>434</v>
      </c>
      <c r="C208" t="s">
        <v>534</v>
      </c>
      <c r="D208" t="s">
        <v>13</v>
      </c>
      <c r="E208" s="2">
        <v>185060</v>
      </c>
      <c r="G208" s="3">
        <v>44175</v>
      </c>
      <c r="H208" s="3">
        <v>43831</v>
      </c>
      <c r="J208" t="str">
        <f>VLOOKUP(B208,'[1]developer-agreement-contributio'!$A$1:$H$490, 1, FALSE)</f>
        <v>18/01696/S106/6</v>
      </c>
      <c r="K208" t="str">
        <f>VLOOKUP($B208,'[1]developer-agreement-contributio'!$A$1:$H$490, 3, FALSE)</f>
        <v>community-facilities</v>
      </c>
      <c r="L208" t="str">
        <f>VLOOKUP(C208, '[2]developer-agreement'!$A$1:$I$152, 6, FALSE)</f>
        <v>16/01793/REM</v>
      </c>
      <c r="M208" s="1">
        <f>VLOOKUP($B208,'[1]developer-agreement-contributio'!$A$1:$H$490, 4, FALSE)</f>
        <v>187050</v>
      </c>
      <c r="N208" s="3">
        <f>VLOOKUP($B208,'[1]developer-agreement-contributio'!$A$1:$H$490, 6, FALSE)</f>
        <v>42090</v>
      </c>
      <c r="O208" s="1">
        <f t="shared" si="14"/>
        <v>0</v>
      </c>
      <c r="P208" s="1">
        <f t="shared" si="14"/>
        <v>-235086</v>
      </c>
      <c r="Q208" s="1">
        <f t="shared" si="14"/>
        <v>235086</v>
      </c>
      <c r="R208" s="1">
        <f t="shared" si="14"/>
        <v>185060</v>
      </c>
      <c r="S208" s="1">
        <f t="shared" si="13"/>
        <v>50026</v>
      </c>
    </row>
    <row r="209" spans="1:19" x14ac:dyDescent="0.25">
      <c r="A209" t="s">
        <v>437</v>
      </c>
      <c r="B209" t="s">
        <v>438</v>
      </c>
      <c r="C209" t="s">
        <v>534</v>
      </c>
      <c r="D209" t="s">
        <v>11</v>
      </c>
      <c r="E209" s="2">
        <v>-83106</v>
      </c>
      <c r="G209" s="3">
        <v>44176</v>
      </c>
      <c r="H209" s="3">
        <v>43647</v>
      </c>
      <c r="I209" s="3">
        <v>43647</v>
      </c>
      <c r="J209" t="str">
        <f>VLOOKUP(B209,'[1]developer-agreement-contributio'!$A$1:$H$490, 1, FALSE)</f>
        <v>18/01696/S106/7</v>
      </c>
      <c r="K209" t="str">
        <f>VLOOKUP($B209,'[1]developer-agreement-contributio'!$A$1:$H$490, 3, FALSE)</f>
        <v>community-facilities</v>
      </c>
      <c r="L209" t="str">
        <f>VLOOKUP(C209, '[2]developer-agreement'!$A$1:$I$152, 6, FALSE)</f>
        <v>16/01793/REM</v>
      </c>
      <c r="M209" s="1">
        <f>VLOOKUP($B209,'[1]developer-agreement-contributio'!$A$1:$H$490, 4, FALSE)</f>
        <v>66125</v>
      </c>
      <c r="N209" s="3">
        <f>VLOOKUP($B209,'[1]developer-agreement-contributio'!$A$1:$H$490, 6, FALSE)</f>
        <v>42090</v>
      </c>
      <c r="O209" s="1">
        <f t="shared" si="14"/>
        <v>0</v>
      </c>
      <c r="P209" s="1">
        <f t="shared" si="14"/>
        <v>-83106</v>
      </c>
      <c r="Q209" s="1">
        <f t="shared" si="14"/>
        <v>83106</v>
      </c>
      <c r="R209" s="1">
        <f t="shared" si="14"/>
        <v>71016</v>
      </c>
      <c r="S209" s="1">
        <f t="shared" si="13"/>
        <v>12090</v>
      </c>
    </row>
    <row r="210" spans="1:19" x14ac:dyDescent="0.25">
      <c r="A210" t="s">
        <v>439</v>
      </c>
      <c r="B210" t="s">
        <v>438</v>
      </c>
      <c r="C210" t="s">
        <v>534</v>
      </c>
      <c r="D210" t="s">
        <v>18</v>
      </c>
      <c r="E210" s="2">
        <v>83106</v>
      </c>
      <c r="G210" s="3">
        <v>44176</v>
      </c>
      <c r="H210" s="3">
        <v>43647</v>
      </c>
      <c r="J210" t="str">
        <f>VLOOKUP(B210,'[1]developer-agreement-contributio'!$A$1:$H$490, 1, FALSE)</f>
        <v>18/01696/S106/7</v>
      </c>
      <c r="K210" t="str">
        <f>VLOOKUP($B210,'[1]developer-agreement-contributio'!$A$1:$H$490, 3, FALSE)</f>
        <v>community-facilities</v>
      </c>
      <c r="L210" t="str">
        <f>VLOOKUP(C210, '[2]developer-agreement'!$A$1:$I$152, 6, FALSE)</f>
        <v>16/01793/REM</v>
      </c>
      <c r="M210" s="1">
        <f>VLOOKUP($B210,'[1]developer-agreement-contributio'!$A$1:$H$490, 4, FALSE)</f>
        <v>66125</v>
      </c>
      <c r="N210" s="3">
        <f>VLOOKUP($B210,'[1]developer-agreement-contributio'!$A$1:$H$490, 6, FALSE)</f>
        <v>42090</v>
      </c>
      <c r="O210" s="1">
        <f t="shared" si="14"/>
        <v>0</v>
      </c>
      <c r="P210" s="1">
        <f t="shared" si="14"/>
        <v>-83106</v>
      </c>
      <c r="Q210" s="1">
        <f t="shared" si="14"/>
        <v>83106</v>
      </c>
      <c r="R210" s="1">
        <f t="shared" si="14"/>
        <v>71016</v>
      </c>
      <c r="S210" s="1">
        <f t="shared" si="13"/>
        <v>12090</v>
      </c>
    </row>
    <row r="211" spans="1:19" x14ac:dyDescent="0.25">
      <c r="A211" t="s">
        <v>440</v>
      </c>
      <c r="B211" t="s">
        <v>438</v>
      </c>
      <c r="C211" t="s">
        <v>534</v>
      </c>
      <c r="D211" t="s">
        <v>13</v>
      </c>
      <c r="E211" s="2">
        <v>40016</v>
      </c>
      <c r="G211" s="3">
        <v>44175</v>
      </c>
      <c r="H211" s="3">
        <v>43739</v>
      </c>
      <c r="J211" t="str">
        <f>VLOOKUP(B211,'[1]developer-agreement-contributio'!$A$1:$H$490, 1, FALSE)</f>
        <v>18/01696/S106/7</v>
      </c>
      <c r="K211" t="str">
        <f>VLOOKUP($B211,'[1]developer-agreement-contributio'!$A$1:$H$490, 3, FALSE)</f>
        <v>community-facilities</v>
      </c>
      <c r="L211" t="str">
        <f>VLOOKUP(C211, '[2]developer-agreement'!$A$1:$I$152, 6, FALSE)</f>
        <v>16/01793/REM</v>
      </c>
      <c r="M211" s="1">
        <f>VLOOKUP($B211,'[1]developer-agreement-contributio'!$A$1:$H$490, 4, FALSE)</f>
        <v>66125</v>
      </c>
      <c r="N211" s="3">
        <f>VLOOKUP($B211,'[1]developer-agreement-contributio'!$A$1:$H$490, 6, FALSE)</f>
        <v>42090</v>
      </c>
      <c r="O211" s="1">
        <f t="shared" si="14"/>
        <v>0</v>
      </c>
      <c r="P211" s="1">
        <f t="shared" si="14"/>
        <v>-83106</v>
      </c>
      <c r="Q211" s="1">
        <f t="shared" si="14"/>
        <v>83106</v>
      </c>
      <c r="R211" s="1">
        <f t="shared" si="14"/>
        <v>71016</v>
      </c>
      <c r="S211" s="1">
        <f t="shared" si="13"/>
        <v>12090</v>
      </c>
    </row>
    <row r="212" spans="1:19" x14ac:dyDescent="0.25">
      <c r="A212" t="s">
        <v>441</v>
      </c>
      <c r="B212" t="s">
        <v>438</v>
      </c>
      <c r="C212" t="s">
        <v>534</v>
      </c>
      <c r="D212" t="s">
        <v>13</v>
      </c>
      <c r="E212" s="2">
        <v>19000</v>
      </c>
      <c r="G212" s="3">
        <v>44175</v>
      </c>
      <c r="H212" s="3">
        <v>43739</v>
      </c>
      <c r="J212" t="str">
        <f>VLOOKUP(B212,'[1]developer-agreement-contributio'!$A$1:$H$490, 1, FALSE)</f>
        <v>18/01696/S106/7</v>
      </c>
      <c r="K212" t="str">
        <f>VLOOKUP($B212,'[1]developer-agreement-contributio'!$A$1:$H$490, 3, FALSE)</f>
        <v>community-facilities</v>
      </c>
      <c r="L212" t="str">
        <f>VLOOKUP(C212, '[2]developer-agreement'!$A$1:$I$152, 6, FALSE)</f>
        <v>16/01793/REM</v>
      </c>
      <c r="M212" s="1">
        <f>VLOOKUP($B212,'[1]developer-agreement-contributio'!$A$1:$H$490, 4, FALSE)</f>
        <v>66125</v>
      </c>
      <c r="N212" s="3">
        <f>VLOOKUP($B212,'[1]developer-agreement-contributio'!$A$1:$H$490, 6, FALSE)</f>
        <v>42090</v>
      </c>
      <c r="O212" s="1">
        <f t="shared" si="14"/>
        <v>0</v>
      </c>
      <c r="P212" s="1">
        <f t="shared" si="14"/>
        <v>-83106</v>
      </c>
      <c r="Q212" s="1">
        <f t="shared" si="14"/>
        <v>83106</v>
      </c>
      <c r="R212" s="1">
        <f t="shared" si="14"/>
        <v>71016</v>
      </c>
      <c r="S212" s="1">
        <f t="shared" si="13"/>
        <v>12090</v>
      </c>
    </row>
    <row r="213" spans="1:19" x14ac:dyDescent="0.25">
      <c r="A213" t="s">
        <v>442</v>
      </c>
      <c r="B213" t="s">
        <v>438</v>
      </c>
      <c r="C213" t="s">
        <v>534</v>
      </c>
      <c r="D213" t="s">
        <v>13</v>
      </c>
      <c r="E213" s="2">
        <v>12000</v>
      </c>
      <c r="G213" s="3">
        <v>44175</v>
      </c>
      <c r="H213" s="3">
        <v>43739</v>
      </c>
      <c r="J213" t="str">
        <f>VLOOKUP(B213,'[1]developer-agreement-contributio'!$A$1:$H$490, 1, FALSE)</f>
        <v>18/01696/S106/7</v>
      </c>
      <c r="K213" t="str">
        <f>VLOOKUP($B213,'[1]developer-agreement-contributio'!$A$1:$H$490, 3, FALSE)</f>
        <v>community-facilities</v>
      </c>
      <c r="L213" t="str">
        <f>VLOOKUP(C213, '[2]developer-agreement'!$A$1:$I$152, 6, FALSE)</f>
        <v>16/01793/REM</v>
      </c>
      <c r="M213" s="1">
        <f>VLOOKUP($B213,'[1]developer-agreement-contributio'!$A$1:$H$490, 4, FALSE)</f>
        <v>66125</v>
      </c>
      <c r="N213" s="3">
        <f>VLOOKUP($B213,'[1]developer-agreement-contributio'!$A$1:$H$490, 6, FALSE)</f>
        <v>42090</v>
      </c>
      <c r="O213" s="1">
        <f t="shared" si="14"/>
        <v>0</v>
      </c>
      <c r="P213" s="1">
        <f t="shared" si="14"/>
        <v>-83106</v>
      </c>
      <c r="Q213" s="1">
        <f t="shared" si="14"/>
        <v>83106</v>
      </c>
      <c r="R213" s="1">
        <f t="shared" si="14"/>
        <v>71016</v>
      </c>
      <c r="S213" s="1">
        <f t="shared" si="13"/>
        <v>12090</v>
      </c>
    </row>
    <row r="214" spans="1:19" x14ac:dyDescent="0.25">
      <c r="A214" t="s">
        <v>443</v>
      </c>
      <c r="B214" t="s">
        <v>444</v>
      </c>
      <c r="C214" t="s">
        <v>534</v>
      </c>
      <c r="D214" t="s">
        <v>211</v>
      </c>
      <c r="E214" s="4">
        <v>1030350</v>
      </c>
      <c r="G214" s="3">
        <v>44539</v>
      </c>
      <c r="H214" s="3">
        <v>44182</v>
      </c>
      <c r="J214" t="str">
        <f>VLOOKUP(B214,'[1]developer-agreement-contributio'!$A$1:$H$490, 1, FALSE)</f>
        <v>18/01696/S106/8</v>
      </c>
      <c r="K214" t="str">
        <f>VLOOKUP($B214,'[1]developer-agreement-contributio'!$A$1:$H$490, 3, FALSE)</f>
        <v>education</v>
      </c>
      <c r="L214" t="str">
        <f>VLOOKUP(C214, '[2]developer-agreement'!$A$1:$I$152, 6, FALSE)</f>
        <v>16/01793/REM</v>
      </c>
      <c r="M214" s="1">
        <f>VLOOKUP($B214,'[1]developer-agreement-contributio'!$A$1:$H$490, 4, FALSE)</f>
        <v>800000</v>
      </c>
      <c r="N214" s="3">
        <f>VLOOKUP($B214,'[1]developer-agreement-contributio'!$A$1:$H$490, 6, FALSE)</f>
        <v>42090</v>
      </c>
      <c r="O214" s="1">
        <f t="shared" si="14"/>
        <v>0</v>
      </c>
      <c r="P214" s="1">
        <f t="shared" si="14"/>
        <v>1030350</v>
      </c>
      <c r="Q214" s="1">
        <f t="shared" si="14"/>
        <v>0</v>
      </c>
      <c r="R214" s="1">
        <f t="shared" si="14"/>
        <v>0</v>
      </c>
      <c r="S214" s="1">
        <f t="shared" si="13"/>
        <v>0</v>
      </c>
    </row>
    <row r="215" spans="1:19" x14ac:dyDescent="0.25">
      <c r="A215" t="s">
        <v>445</v>
      </c>
      <c r="B215" t="s">
        <v>444</v>
      </c>
      <c r="C215" t="s">
        <v>534</v>
      </c>
      <c r="D215" t="s">
        <v>29</v>
      </c>
      <c r="E215" s="4">
        <v>232164</v>
      </c>
      <c r="G215" s="3">
        <v>44539</v>
      </c>
      <c r="H215" s="3">
        <v>44265</v>
      </c>
      <c r="J215" t="str">
        <f>VLOOKUP(B215,'[1]developer-agreement-contributio'!$A$1:$H$490, 1, FALSE)</f>
        <v>18/01696/S106/8</v>
      </c>
      <c r="K215" t="str">
        <f>VLOOKUP($B215,'[1]developer-agreement-contributio'!$A$1:$H$490, 3, FALSE)</f>
        <v>education</v>
      </c>
      <c r="L215" t="str">
        <f>VLOOKUP(C215, '[2]developer-agreement'!$A$1:$I$152, 6, FALSE)</f>
        <v>16/01793/REM</v>
      </c>
      <c r="M215" s="1">
        <f>VLOOKUP($B215,'[1]developer-agreement-contributio'!$A$1:$H$490, 4, FALSE)</f>
        <v>800000</v>
      </c>
      <c r="N215" s="3">
        <f>VLOOKUP($B215,'[1]developer-agreement-contributio'!$A$1:$H$490, 6, FALSE)</f>
        <v>42090</v>
      </c>
      <c r="O215" s="1">
        <f t="shared" si="14"/>
        <v>0</v>
      </c>
      <c r="P215" s="1">
        <f t="shared" si="14"/>
        <v>1030350</v>
      </c>
      <c r="Q215" s="1">
        <f t="shared" si="14"/>
        <v>0</v>
      </c>
      <c r="R215" s="1">
        <f t="shared" si="14"/>
        <v>0</v>
      </c>
      <c r="S215" s="1">
        <f t="shared" si="13"/>
        <v>0</v>
      </c>
    </row>
    <row r="216" spans="1:19" x14ac:dyDescent="0.25">
      <c r="A216" t="s">
        <v>446</v>
      </c>
      <c r="B216" t="s">
        <v>447</v>
      </c>
      <c r="C216" t="s">
        <v>534</v>
      </c>
      <c r="D216" t="s">
        <v>211</v>
      </c>
      <c r="E216" s="4">
        <v>252435</v>
      </c>
      <c r="G216" s="3">
        <v>44539</v>
      </c>
      <c r="H216" s="3">
        <v>44182</v>
      </c>
      <c r="J216" t="str">
        <f>VLOOKUP(B216,'[1]developer-agreement-contributio'!$A$1:$H$490, 1, FALSE)</f>
        <v>18/01696/S106/9</v>
      </c>
      <c r="K216" t="str">
        <f>VLOOKUP($B216,'[1]developer-agreement-contributio'!$A$1:$H$490, 3, FALSE)</f>
        <v>open-space-and-leisure</v>
      </c>
      <c r="L216" t="str">
        <f>VLOOKUP(C216, '[2]developer-agreement'!$A$1:$I$152, 6, FALSE)</f>
        <v>16/01793/REM</v>
      </c>
      <c r="M216" s="1">
        <f>VLOOKUP($B216,'[1]developer-agreement-contributio'!$A$1:$H$490, 4, FALSE)</f>
        <v>196000</v>
      </c>
      <c r="N216" s="3">
        <f>VLOOKUP($B216,'[1]developer-agreement-contributio'!$A$1:$H$490, 6, FALSE)</f>
        <v>42090</v>
      </c>
      <c r="O216" s="1">
        <f t="shared" si="14"/>
        <v>0</v>
      </c>
      <c r="P216" s="1">
        <f t="shared" si="14"/>
        <v>252435</v>
      </c>
      <c r="Q216" s="1">
        <f t="shared" si="14"/>
        <v>0</v>
      </c>
      <c r="R216" s="1">
        <f t="shared" si="14"/>
        <v>0</v>
      </c>
      <c r="S216" s="1">
        <f t="shared" si="13"/>
        <v>0</v>
      </c>
    </row>
    <row r="217" spans="1:19" x14ac:dyDescent="0.25">
      <c r="A217" t="s">
        <v>306</v>
      </c>
      <c r="B217" t="s">
        <v>307</v>
      </c>
      <c r="C217" t="s">
        <v>519</v>
      </c>
      <c r="D217" t="s">
        <v>18</v>
      </c>
      <c r="E217" s="2">
        <v>10808</v>
      </c>
      <c r="G217" s="3">
        <v>44176</v>
      </c>
      <c r="H217" s="3">
        <v>43466</v>
      </c>
      <c r="J217" t="str">
        <f>VLOOKUP(B217,'[1]developer-agreement-contributio'!$A$1:$H$490, 1, FALSE)</f>
        <v>15/01088/S106/1</v>
      </c>
      <c r="K217" t="str">
        <f>VLOOKUP($B217,'[1]developer-agreement-contributio'!$A$1:$H$490, 3, FALSE)</f>
        <v>open-space-and-leisure</v>
      </c>
      <c r="L217" t="str">
        <f>VLOOKUP(C217, '[2]developer-agreement'!$A$1:$I$152, 6, FALSE)</f>
        <v>15/00406FUL</v>
      </c>
      <c r="M217" s="1">
        <f>VLOOKUP($B217,'[1]developer-agreement-contributio'!$A$1:$H$490, 4, FALSE)</f>
        <v>10808</v>
      </c>
      <c r="N217" s="3">
        <f>VLOOKUP($B217,'[1]developer-agreement-contributio'!$A$1:$H$490, 6, FALSE)</f>
        <v>42187</v>
      </c>
      <c r="O217" s="1">
        <f t="shared" si="14"/>
        <v>0</v>
      </c>
      <c r="P217" s="1">
        <f t="shared" si="14"/>
        <v>0</v>
      </c>
      <c r="Q217" s="1">
        <f t="shared" si="14"/>
        <v>10808</v>
      </c>
      <c r="R217" s="1">
        <f t="shared" si="14"/>
        <v>0</v>
      </c>
      <c r="S217" s="1">
        <f t="shared" si="13"/>
        <v>10808</v>
      </c>
    </row>
    <row r="218" spans="1:19" x14ac:dyDescent="0.25">
      <c r="A218" t="s">
        <v>308</v>
      </c>
      <c r="B218" t="s">
        <v>309</v>
      </c>
      <c r="C218" t="s">
        <v>519</v>
      </c>
      <c r="D218" t="s">
        <v>18</v>
      </c>
      <c r="E218" s="2">
        <v>10163</v>
      </c>
      <c r="G218" s="3">
        <v>44176</v>
      </c>
      <c r="H218" s="3">
        <v>43466</v>
      </c>
      <c r="J218" t="str">
        <f>VLOOKUP(B218,'[1]developer-agreement-contributio'!$A$1:$H$490, 1, FALSE)</f>
        <v>15/01088/S106/2</v>
      </c>
      <c r="K218" t="str">
        <f>VLOOKUP($B218,'[1]developer-agreement-contributio'!$A$1:$H$490, 3, FALSE)</f>
        <v>green-infrastructure</v>
      </c>
      <c r="L218" t="str">
        <f>VLOOKUP(C218, '[2]developer-agreement'!$A$1:$I$152, 6, FALSE)</f>
        <v>15/00406FUL</v>
      </c>
      <c r="M218" s="1">
        <f>VLOOKUP($B218,'[1]developer-agreement-contributio'!$A$1:$H$490, 4, FALSE)</f>
        <v>8960</v>
      </c>
      <c r="N218" s="3">
        <f>VLOOKUP($B218,'[1]developer-agreement-contributio'!$A$1:$H$490, 6, FALSE)</f>
        <v>42187</v>
      </c>
      <c r="O218" s="1">
        <f t="shared" si="14"/>
        <v>0</v>
      </c>
      <c r="P218" s="1">
        <f t="shared" si="14"/>
        <v>0</v>
      </c>
      <c r="Q218" s="1">
        <f t="shared" si="14"/>
        <v>10163</v>
      </c>
      <c r="R218" s="1">
        <f t="shared" si="14"/>
        <v>0</v>
      </c>
      <c r="S218" s="1">
        <f t="shared" si="13"/>
        <v>10163</v>
      </c>
    </row>
    <row r="219" spans="1:19" x14ac:dyDescent="0.25">
      <c r="A219" t="s">
        <v>263</v>
      </c>
      <c r="B219" t="s">
        <v>264</v>
      </c>
      <c r="C219" t="s">
        <v>516</v>
      </c>
      <c r="D219" t="s">
        <v>11</v>
      </c>
      <c r="E219" s="2">
        <v>-26231</v>
      </c>
      <c r="G219" s="3">
        <v>44176</v>
      </c>
      <c r="H219" s="3">
        <v>43800</v>
      </c>
      <c r="I219" s="3">
        <v>43800</v>
      </c>
      <c r="J219" t="str">
        <f>VLOOKUP(B219,'[1]developer-agreement-contributio'!$A$1:$H$490, 1, FALSE)</f>
        <v>14/01905/S106/1</v>
      </c>
      <c r="K219" t="str">
        <f>VLOOKUP($B219,'[1]developer-agreement-contributio'!$A$1:$H$490, 3, FALSE)</f>
        <v>education</v>
      </c>
      <c r="L219" t="str">
        <f>VLOOKUP(C219, '[2]developer-agreement'!$A$1:$I$152, 6, FALSE)</f>
        <v>14/01348/FUL</v>
      </c>
      <c r="M219" s="1">
        <f>VLOOKUP($B219,'[1]developer-agreement-contributio'!$A$1:$H$490, 4, FALSE)</f>
        <v>25000</v>
      </c>
      <c r="N219" s="3">
        <f>VLOOKUP($B219,'[1]developer-agreement-contributio'!$A$1:$H$490, 6, FALSE)</f>
        <v>42205</v>
      </c>
      <c r="O219" s="1">
        <f t="shared" si="14"/>
        <v>0</v>
      </c>
      <c r="P219" s="1">
        <f t="shared" si="14"/>
        <v>-26231</v>
      </c>
      <c r="Q219" s="1">
        <f t="shared" si="14"/>
        <v>26231</v>
      </c>
      <c r="R219" s="1">
        <f t="shared" si="14"/>
        <v>0</v>
      </c>
      <c r="S219" s="1">
        <f t="shared" si="13"/>
        <v>26231</v>
      </c>
    </row>
    <row r="220" spans="1:19" x14ac:dyDescent="0.25">
      <c r="A220" t="s">
        <v>265</v>
      </c>
      <c r="B220" t="s">
        <v>264</v>
      </c>
      <c r="C220" t="s">
        <v>516</v>
      </c>
      <c r="D220" t="s">
        <v>18</v>
      </c>
      <c r="E220" s="2">
        <v>26231</v>
      </c>
      <c r="G220" s="3">
        <v>44176</v>
      </c>
      <c r="H220" s="3">
        <v>43800</v>
      </c>
      <c r="J220" t="str">
        <f>VLOOKUP(B220,'[1]developer-agreement-contributio'!$A$1:$H$490, 1, FALSE)</f>
        <v>14/01905/S106/1</v>
      </c>
      <c r="K220" t="str">
        <f>VLOOKUP($B220,'[1]developer-agreement-contributio'!$A$1:$H$490, 3, FALSE)</f>
        <v>education</v>
      </c>
      <c r="L220" t="str">
        <f>VLOOKUP(C220, '[2]developer-agreement'!$A$1:$I$152, 6, FALSE)</f>
        <v>14/01348/FUL</v>
      </c>
      <c r="M220" s="1">
        <f>VLOOKUP($B220,'[1]developer-agreement-contributio'!$A$1:$H$490, 4, FALSE)</f>
        <v>25000</v>
      </c>
      <c r="N220" s="3">
        <f>VLOOKUP($B220,'[1]developer-agreement-contributio'!$A$1:$H$490, 6, FALSE)</f>
        <v>42205</v>
      </c>
      <c r="O220" s="1">
        <f t="shared" si="14"/>
        <v>0</v>
      </c>
      <c r="P220" s="1">
        <f t="shared" si="14"/>
        <v>-26231</v>
      </c>
      <c r="Q220" s="1">
        <f t="shared" si="14"/>
        <v>26231</v>
      </c>
      <c r="R220" s="1">
        <f t="shared" si="14"/>
        <v>0</v>
      </c>
      <c r="S220" s="1">
        <f t="shared" si="13"/>
        <v>26231</v>
      </c>
    </row>
    <row r="221" spans="1:19" x14ac:dyDescent="0.25">
      <c r="A221" t="s">
        <v>266</v>
      </c>
      <c r="B221" t="s">
        <v>267</v>
      </c>
      <c r="C221" t="s">
        <v>516</v>
      </c>
      <c r="D221" t="s">
        <v>11</v>
      </c>
      <c r="E221" s="2">
        <v>-4987</v>
      </c>
      <c r="G221" s="3">
        <v>44176</v>
      </c>
      <c r="H221" s="3">
        <v>43800</v>
      </c>
      <c r="I221" s="3">
        <v>43800</v>
      </c>
      <c r="J221" t="str">
        <f>VLOOKUP(B221,'[1]developer-agreement-contributio'!$A$1:$H$490, 1, FALSE)</f>
        <v>14/01905/S106/2</v>
      </c>
      <c r="K221" t="str">
        <f>VLOOKUP($B221,'[1]developer-agreement-contributio'!$A$1:$H$490, 3, FALSE)</f>
        <v>open-space-and-leisure</v>
      </c>
      <c r="L221" t="str">
        <f>VLOOKUP(C221, '[2]developer-agreement'!$A$1:$I$152, 6, FALSE)</f>
        <v>14/01348/FUL</v>
      </c>
      <c r="M221" s="1">
        <f>VLOOKUP($B221,'[1]developer-agreement-contributio'!$A$1:$H$490, 4, FALSE)</f>
        <v>4753</v>
      </c>
      <c r="N221" s="3">
        <f>VLOOKUP($B221,'[1]developer-agreement-contributio'!$A$1:$H$490, 6, FALSE)</f>
        <v>42205</v>
      </c>
      <c r="O221" s="1">
        <f t="shared" si="14"/>
        <v>0</v>
      </c>
      <c r="P221" s="1">
        <f t="shared" si="14"/>
        <v>-4987</v>
      </c>
      <c r="Q221" s="1">
        <f t="shared" si="14"/>
        <v>4987</v>
      </c>
      <c r="R221" s="1">
        <f t="shared" si="14"/>
        <v>0</v>
      </c>
      <c r="S221" s="1">
        <f t="shared" si="13"/>
        <v>4987</v>
      </c>
    </row>
    <row r="222" spans="1:19" x14ac:dyDescent="0.25">
      <c r="A222" t="s">
        <v>268</v>
      </c>
      <c r="B222" t="s">
        <v>267</v>
      </c>
      <c r="C222" t="s">
        <v>516</v>
      </c>
      <c r="D222" t="s">
        <v>18</v>
      </c>
      <c r="E222" s="2">
        <v>4987</v>
      </c>
      <c r="G222" s="3">
        <v>44176</v>
      </c>
      <c r="H222" s="3">
        <v>43800</v>
      </c>
      <c r="J222" t="str">
        <f>VLOOKUP(B222,'[1]developer-agreement-contributio'!$A$1:$H$490, 1, FALSE)</f>
        <v>14/01905/S106/2</v>
      </c>
      <c r="K222" t="str">
        <f>VLOOKUP($B222,'[1]developer-agreement-contributio'!$A$1:$H$490, 3, FALSE)</f>
        <v>open-space-and-leisure</v>
      </c>
      <c r="L222" t="str">
        <f>VLOOKUP(C222, '[2]developer-agreement'!$A$1:$I$152, 6, FALSE)</f>
        <v>14/01348/FUL</v>
      </c>
      <c r="M222" s="1">
        <f>VLOOKUP($B222,'[1]developer-agreement-contributio'!$A$1:$H$490, 4, FALSE)</f>
        <v>4753</v>
      </c>
      <c r="N222" s="3">
        <f>VLOOKUP($B222,'[1]developer-agreement-contributio'!$A$1:$H$490, 6, FALSE)</f>
        <v>42205</v>
      </c>
      <c r="O222" s="1">
        <f t="shared" ref="O222:R241" si="15">SUMIFS($E:$E, $B:$B, $J222, $D:$D, O$1)</f>
        <v>0</v>
      </c>
      <c r="P222" s="1">
        <f t="shared" si="15"/>
        <v>-4987</v>
      </c>
      <c r="Q222" s="1">
        <f t="shared" si="15"/>
        <v>4987</v>
      </c>
      <c r="R222" s="1">
        <f t="shared" si="15"/>
        <v>0</v>
      </c>
      <c r="S222" s="1">
        <f t="shared" si="13"/>
        <v>4987</v>
      </c>
    </row>
    <row r="223" spans="1:19" x14ac:dyDescent="0.25">
      <c r="A223" t="s">
        <v>269</v>
      </c>
      <c r="B223" t="s">
        <v>270</v>
      </c>
      <c r="C223" t="s">
        <v>516</v>
      </c>
      <c r="D223" t="s">
        <v>11</v>
      </c>
      <c r="E223" s="2">
        <v>-1432</v>
      </c>
      <c r="G223" s="3">
        <v>44176</v>
      </c>
      <c r="H223" s="3">
        <v>43800</v>
      </c>
      <c r="I223" s="3">
        <v>43800</v>
      </c>
      <c r="J223" t="str">
        <f>VLOOKUP(B223,'[1]developer-agreement-contributio'!$A$1:$H$490, 1, FALSE)</f>
        <v>14/01905/S106/3</v>
      </c>
      <c r="K223" t="str">
        <f>VLOOKUP($B223,'[1]developer-agreement-contributio'!$A$1:$H$490, 3, FALSE)</f>
        <v>green-infrastructure</v>
      </c>
      <c r="L223" t="str">
        <f>VLOOKUP(C223, '[2]developer-agreement'!$A$1:$I$152, 6, FALSE)</f>
        <v>14/01348/FUL</v>
      </c>
      <c r="M223" s="1">
        <f>VLOOKUP($B223,'[1]developer-agreement-contributio'!$A$1:$H$490, 4, FALSE)</f>
        <v>1365</v>
      </c>
      <c r="N223" s="3">
        <f>VLOOKUP($B223,'[1]developer-agreement-contributio'!$A$1:$H$490, 6, FALSE)</f>
        <v>42205</v>
      </c>
      <c r="O223" s="1">
        <f t="shared" si="15"/>
        <v>0</v>
      </c>
      <c r="P223" s="1">
        <f t="shared" si="15"/>
        <v>-1432</v>
      </c>
      <c r="Q223" s="1">
        <f t="shared" si="15"/>
        <v>1432</v>
      </c>
      <c r="R223" s="1">
        <f t="shared" si="15"/>
        <v>0</v>
      </c>
      <c r="S223" s="1">
        <f t="shared" si="13"/>
        <v>1432</v>
      </c>
    </row>
    <row r="224" spans="1:19" x14ac:dyDescent="0.25">
      <c r="A224" t="s">
        <v>271</v>
      </c>
      <c r="B224" t="s">
        <v>270</v>
      </c>
      <c r="C224" t="s">
        <v>516</v>
      </c>
      <c r="D224" t="s">
        <v>18</v>
      </c>
      <c r="E224" s="2">
        <v>1432</v>
      </c>
      <c r="G224" s="3">
        <v>44176</v>
      </c>
      <c r="H224" s="3">
        <v>43800</v>
      </c>
      <c r="J224" t="str">
        <f>VLOOKUP(B224,'[1]developer-agreement-contributio'!$A$1:$H$490, 1, FALSE)</f>
        <v>14/01905/S106/3</v>
      </c>
      <c r="K224" t="str">
        <f>VLOOKUP($B224,'[1]developer-agreement-contributio'!$A$1:$H$490, 3, FALSE)</f>
        <v>green-infrastructure</v>
      </c>
      <c r="L224" t="str">
        <f>VLOOKUP(C224, '[2]developer-agreement'!$A$1:$I$152, 6, FALSE)</f>
        <v>14/01348/FUL</v>
      </c>
      <c r="M224" s="1">
        <f>VLOOKUP($B224,'[1]developer-agreement-contributio'!$A$1:$H$490, 4, FALSE)</f>
        <v>1365</v>
      </c>
      <c r="N224" s="3">
        <f>VLOOKUP($B224,'[1]developer-agreement-contributio'!$A$1:$H$490, 6, FALSE)</f>
        <v>42205</v>
      </c>
      <c r="O224" s="1">
        <f t="shared" si="15"/>
        <v>0</v>
      </c>
      <c r="P224" s="1">
        <f t="shared" si="15"/>
        <v>-1432</v>
      </c>
      <c r="Q224" s="1">
        <f t="shared" si="15"/>
        <v>1432</v>
      </c>
      <c r="R224" s="1">
        <f t="shared" si="15"/>
        <v>0</v>
      </c>
      <c r="S224" s="1">
        <f t="shared" si="13"/>
        <v>1432</v>
      </c>
    </row>
    <row r="225" spans="1:19" x14ac:dyDescent="0.25">
      <c r="A225" t="s">
        <v>272</v>
      </c>
      <c r="B225" t="s">
        <v>273</v>
      </c>
      <c r="C225" t="s">
        <v>516</v>
      </c>
      <c r="D225" t="s">
        <v>11</v>
      </c>
      <c r="E225" s="2">
        <v>-3363</v>
      </c>
      <c r="G225" s="3">
        <v>44176</v>
      </c>
      <c r="H225" s="3">
        <v>43800</v>
      </c>
      <c r="I225" s="3">
        <v>43800</v>
      </c>
      <c r="J225" t="str">
        <f>VLOOKUP(B225,'[1]developer-agreement-contributio'!$A$1:$H$490, 1, FALSE)</f>
        <v>14/01905/S106/4</v>
      </c>
      <c r="K225" t="str">
        <f>VLOOKUP($B225,'[1]developer-agreement-contributio'!$A$1:$H$490, 3, FALSE)</f>
        <v>open-space-and-leisure</v>
      </c>
      <c r="L225" t="str">
        <f>VLOOKUP(C225, '[2]developer-agreement'!$A$1:$I$152, 6, FALSE)</f>
        <v>14/01348/FUL</v>
      </c>
      <c r="M225" s="1">
        <f>VLOOKUP($B225,'[1]developer-agreement-contributio'!$A$1:$H$490, 4, FALSE)</f>
        <v>3206</v>
      </c>
      <c r="N225" s="3">
        <f>VLOOKUP($B225,'[1]developer-agreement-contributio'!$A$1:$H$490, 6, FALSE)</f>
        <v>42205</v>
      </c>
      <c r="O225" s="1">
        <f t="shared" si="15"/>
        <v>0</v>
      </c>
      <c r="P225" s="1">
        <f t="shared" si="15"/>
        <v>-3363</v>
      </c>
      <c r="Q225" s="1">
        <f t="shared" si="15"/>
        <v>3363</v>
      </c>
      <c r="R225" s="1">
        <f t="shared" si="15"/>
        <v>0</v>
      </c>
      <c r="S225" s="1">
        <f t="shared" si="13"/>
        <v>3363</v>
      </c>
    </row>
    <row r="226" spans="1:19" x14ac:dyDescent="0.25">
      <c r="A226" t="s">
        <v>274</v>
      </c>
      <c r="B226" t="s">
        <v>273</v>
      </c>
      <c r="C226" t="s">
        <v>516</v>
      </c>
      <c r="D226" t="s">
        <v>18</v>
      </c>
      <c r="E226" s="2">
        <v>3363</v>
      </c>
      <c r="G226" s="3">
        <v>44176</v>
      </c>
      <c r="H226" s="3">
        <v>43800</v>
      </c>
      <c r="J226" t="str">
        <f>VLOOKUP(B226,'[1]developer-agreement-contributio'!$A$1:$H$490, 1, FALSE)</f>
        <v>14/01905/S106/4</v>
      </c>
      <c r="K226" t="str">
        <f>VLOOKUP($B226,'[1]developer-agreement-contributio'!$A$1:$H$490, 3, FALSE)</f>
        <v>open-space-and-leisure</v>
      </c>
      <c r="L226" t="str">
        <f>VLOOKUP(C226, '[2]developer-agreement'!$A$1:$I$152, 6, FALSE)</f>
        <v>14/01348/FUL</v>
      </c>
      <c r="M226" s="1">
        <f>VLOOKUP($B226,'[1]developer-agreement-contributio'!$A$1:$H$490, 4, FALSE)</f>
        <v>3206</v>
      </c>
      <c r="N226" s="3">
        <f>VLOOKUP($B226,'[1]developer-agreement-contributio'!$A$1:$H$490, 6, FALSE)</f>
        <v>42205</v>
      </c>
      <c r="O226" s="1">
        <f t="shared" si="15"/>
        <v>0</v>
      </c>
      <c r="P226" s="1">
        <f t="shared" si="15"/>
        <v>-3363</v>
      </c>
      <c r="Q226" s="1">
        <f t="shared" si="15"/>
        <v>3363</v>
      </c>
      <c r="R226" s="1">
        <f t="shared" si="15"/>
        <v>0</v>
      </c>
      <c r="S226" s="1">
        <f t="shared" si="13"/>
        <v>3363</v>
      </c>
    </row>
    <row r="227" spans="1:19" x14ac:dyDescent="0.25">
      <c r="A227" t="s">
        <v>322</v>
      </c>
      <c r="B227" t="s">
        <v>323</v>
      </c>
      <c r="C227" t="s">
        <v>521</v>
      </c>
      <c r="D227" t="s">
        <v>18</v>
      </c>
      <c r="E227" s="2">
        <v>8498</v>
      </c>
      <c r="G227" s="3">
        <v>44176</v>
      </c>
      <c r="H227" s="3">
        <v>43466</v>
      </c>
      <c r="J227" t="str">
        <f>VLOOKUP(B227,'[1]developer-agreement-contributio'!$A$1:$H$490, 1, FALSE)</f>
        <v>16/00188/S106/1</v>
      </c>
      <c r="K227" t="str">
        <f>VLOOKUP($B227,'[1]developer-agreement-contributio'!$A$1:$H$490, 3, FALSE)</f>
        <v>community-facilities</v>
      </c>
      <c r="L227" t="str">
        <f>VLOOKUP(C227, '[2]developer-agreement'!$A$1:$I$152, 6, FALSE)</f>
        <v>15/00949/FUL</v>
      </c>
      <c r="M227" s="1">
        <f>VLOOKUP($B227,'[1]developer-agreement-contributio'!$A$1:$H$490, 4, FALSE)</f>
        <v>8498</v>
      </c>
      <c r="N227" s="3">
        <f>VLOOKUP($B227,'[1]developer-agreement-contributio'!$A$1:$H$490, 6, FALSE)</f>
        <v>42391</v>
      </c>
      <c r="O227" s="1">
        <f t="shared" si="15"/>
        <v>0</v>
      </c>
      <c r="P227" s="1">
        <f t="shared" si="15"/>
        <v>0</v>
      </c>
      <c r="Q227" s="1">
        <f t="shared" si="15"/>
        <v>8498</v>
      </c>
      <c r="R227" s="1">
        <f t="shared" si="15"/>
        <v>0</v>
      </c>
      <c r="S227" s="1">
        <f t="shared" si="13"/>
        <v>8498</v>
      </c>
    </row>
    <row r="228" spans="1:19" x14ac:dyDescent="0.25">
      <c r="A228" t="s">
        <v>324</v>
      </c>
      <c r="B228" t="s">
        <v>325</v>
      </c>
      <c r="C228" t="s">
        <v>522</v>
      </c>
      <c r="D228" t="s">
        <v>18</v>
      </c>
      <c r="E228" s="2">
        <v>15000</v>
      </c>
      <c r="G228" s="3">
        <v>44176</v>
      </c>
      <c r="H228" s="3">
        <v>43466</v>
      </c>
      <c r="J228" t="str">
        <f>VLOOKUP(B228,'[1]developer-agreement-contributio'!$A$1:$H$490, 1, FALSE)</f>
        <v>16/00274/S106/1</v>
      </c>
      <c r="K228" t="str">
        <f>VLOOKUP($B228,'[1]developer-agreement-contributio'!$A$1:$H$490, 3, FALSE)</f>
        <v>other</v>
      </c>
      <c r="L228" t="str">
        <f>VLOOKUP(C228, '[2]developer-agreement'!$A$1:$I$152, 6, FALSE)</f>
        <v>15/01708/FUL</v>
      </c>
      <c r="M228" s="1">
        <f>VLOOKUP($B228,'[1]developer-agreement-contributio'!$A$1:$H$490, 4, FALSE)</f>
        <v>15000</v>
      </c>
      <c r="N228" s="3">
        <f>VLOOKUP($B228,'[1]developer-agreement-contributio'!$A$1:$H$490, 6, FALSE)</f>
        <v>42440</v>
      </c>
      <c r="O228" s="1">
        <f t="shared" si="15"/>
        <v>0</v>
      </c>
      <c r="P228" s="1">
        <f t="shared" si="15"/>
        <v>0</v>
      </c>
      <c r="Q228" s="1">
        <f t="shared" si="15"/>
        <v>15000</v>
      </c>
      <c r="R228" s="1">
        <f t="shared" si="15"/>
        <v>0</v>
      </c>
      <c r="S228" s="1">
        <f t="shared" si="13"/>
        <v>15000</v>
      </c>
    </row>
    <row r="229" spans="1:19" x14ac:dyDescent="0.25">
      <c r="A229" t="s">
        <v>326</v>
      </c>
      <c r="B229" t="s">
        <v>327</v>
      </c>
      <c r="C229" t="s">
        <v>522</v>
      </c>
      <c r="D229" t="s">
        <v>18</v>
      </c>
      <c r="E229" s="2">
        <v>14800</v>
      </c>
      <c r="G229" s="3">
        <v>44176</v>
      </c>
      <c r="H229" s="3">
        <v>43466</v>
      </c>
      <c r="J229" t="str">
        <f>VLOOKUP(B229,'[1]developer-agreement-contributio'!$A$1:$H$490, 1, FALSE)</f>
        <v>16/00274/S106/2</v>
      </c>
      <c r="K229" t="str">
        <f>VLOOKUP($B229,'[1]developer-agreement-contributio'!$A$1:$H$490, 3, FALSE)</f>
        <v>economic-development</v>
      </c>
      <c r="L229" t="str">
        <f>VLOOKUP(C229, '[2]developer-agreement'!$A$1:$I$152, 6, FALSE)</f>
        <v>15/01708/FUL</v>
      </c>
      <c r="M229" s="1">
        <f>VLOOKUP($B229,'[1]developer-agreement-contributio'!$A$1:$H$490, 4, FALSE)</f>
        <v>14800</v>
      </c>
      <c r="N229" s="3">
        <f>VLOOKUP($B229,'[1]developer-agreement-contributio'!$A$1:$H$490, 6, FALSE)</f>
        <v>42440</v>
      </c>
      <c r="O229" s="1">
        <f t="shared" si="15"/>
        <v>0</v>
      </c>
      <c r="P229" s="1">
        <f t="shared" si="15"/>
        <v>0</v>
      </c>
      <c r="Q229" s="1">
        <f t="shared" si="15"/>
        <v>14800</v>
      </c>
      <c r="R229" s="1">
        <f t="shared" si="15"/>
        <v>0</v>
      </c>
      <c r="S229" s="1">
        <f t="shared" si="13"/>
        <v>14800</v>
      </c>
    </row>
    <row r="230" spans="1:19" x14ac:dyDescent="0.25">
      <c r="A230" t="s">
        <v>328</v>
      </c>
      <c r="B230" t="s">
        <v>329</v>
      </c>
      <c r="C230" t="s">
        <v>523</v>
      </c>
      <c r="D230" t="s">
        <v>11</v>
      </c>
      <c r="E230" s="2">
        <v>-187104</v>
      </c>
      <c r="G230" s="3">
        <v>44176</v>
      </c>
      <c r="H230" s="3">
        <v>43556</v>
      </c>
      <c r="I230" s="3">
        <v>43556</v>
      </c>
      <c r="J230" t="str">
        <f>VLOOKUP(B230,'[1]developer-agreement-contributio'!$A$1:$H$490, 1, FALSE)</f>
        <v>16/00460/S106/2</v>
      </c>
      <c r="K230" t="str">
        <f>VLOOKUP($B230,'[1]developer-agreement-contributio'!$A$1:$H$490, 3, FALSE)</f>
        <v>highways</v>
      </c>
      <c r="L230" t="str">
        <f>VLOOKUP(C230, '[2]developer-agreement'!$A$1:$I$152, 6, FALSE)</f>
        <v>15/01146/OUT</v>
      </c>
      <c r="M230" s="1">
        <f>VLOOKUP($B230,'[1]developer-agreement-contributio'!$A$1:$H$490, 4, FALSE)</f>
        <v>187104</v>
      </c>
      <c r="N230" s="3">
        <f>VLOOKUP($B230,'[1]developer-agreement-contributio'!$A$1:$H$490, 6, FALSE)</f>
        <v>42440</v>
      </c>
      <c r="O230" s="1">
        <f t="shared" si="15"/>
        <v>0</v>
      </c>
      <c r="P230" s="1">
        <f t="shared" si="15"/>
        <v>-187104</v>
      </c>
      <c r="Q230" s="1">
        <f t="shared" si="15"/>
        <v>187104</v>
      </c>
      <c r="R230" s="1">
        <f t="shared" si="15"/>
        <v>187104</v>
      </c>
      <c r="S230" s="1">
        <f t="shared" si="13"/>
        <v>0</v>
      </c>
    </row>
    <row r="231" spans="1:19" x14ac:dyDescent="0.25">
      <c r="A231" t="s">
        <v>330</v>
      </c>
      <c r="B231" t="s">
        <v>329</v>
      </c>
      <c r="C231" t="s">
        <v>523</v>
      </c>
      <c r="D231" t="s">
        <v>18</v>
      </c>
      <c r="E231" s="2">
        <v>187104</v>
      </c>
      <c r="G231" s="3">
        <v>44176</v>
      </c>
      <c r="H231" s="3">
        <v>43556</v>
      </c>
      <c r="I231" s="3">
        <v>43556</v>
      </c>
      <c r="J231" t="str">
        <f>VLOOKUP(B231,'[1]developer-agreement-contributio'!$A$1:$H$490, 1, FALSE)</f>
        <v>16/00460/S106/2</v>
      </c>
      <c r="K231" t="str">
        <f>VLOOKUP($B231,'[1]developer-agreement-contributio'!$A$1:$H$490, 3, FALSE)</f>
        <v>highways</v>
      </c>
      <c r="L231" t="str">
        <f>VLOOKUP(C231, '[2]developer-agreement'!$A$1:$I$152, 6, FALSE)</f>
        <v>15/01146/OUT</v>
      </c>
      <c r="M231" s="1">
        <f>VLOOKUP($B231,'[1]developer-agreement-contributio'!$A$1:$H$490, 4, FALSE)</f>
        <v>187104</v>
      </c>
      <c r="N231" s="3">
        <f>VLOOKUP($B231,'[1]developer-agreement-contributio'!$A$1:$H$490, 6, FALSE)</f>
        <v>42440</v>
      </c>
      <c r="O231" s="1">
        <f t="shared" si="15"/>
        <v>0</v>
      </c>
      <c r="P231" s="1">
        <f t="shared" si="15"/>
        <v>-187104</v>
      </c>
      <c r="Q231" s="1">
        <f t="shared" si="15"/>
        <v>187104</v>
      </c>
      <c r="R231" s="1">
        <f t="shared" si="15"/>
        <v>187104</v>
      </c>
      <c r="S231" s="1">
        <f t="shared" si="13"/>
        <v>0</v>
      </c>
    </row>
    <row r="232" spans="1:19" x14ac:dyDescent="0.25">
      <c r="A232" t="s">
        <v>331</v>
      </c>
      <c r="B232" t="s">
        <v>329</v>
      </c>
      <c r="C232" t="s">
        <v>523</v>
      </c>
      <c r="D232" t="s">
        <v>13</v>
      </c>
      <c r="E232" s="2">
        <v>187104</v>
      </c>
      <c r="G232" s="3">
        <v>44176</v>
      </c>
      <c r="H232" s="3">
        <v>43556</v>
      </c>
      <c r="J232" t="str">
        <f>VLOOKUP(B232,'[1]developer-agreement-contributio'!$A$1:$H$490, 1, FALSE)</f>
        <v>16/00460/S106/2</v>
      </c>
      <c r="K232" t="str">
        <f>VLOOKUP($B232,'[1]developer-agreement-contributio'!$A$1:$H$490, 3, FALSE)</f>
        <v>highways</v>
      </c>
      <c r="L232" t="str">
        <f>VLOOKUP(C232, '[2]developer-agreement'!$A$1:$I$152, 6, FALSE)</f>
        <v>15/01146/OUT</v>
      </c>
      <c r="M232" s="1">
        <f>VLOOKUP($B232,'[1]developer-agreement-contributio'!$A$1:$H$490, 4, FALSE)</f>
        <v>187104</v>
      </c>
      <c r="N232" s="3">
        <f>VLOOKUP($B232,'[1]developer-agreement-contributio'!$A$1:$H$490, 6, FALSE)</f>
        <v>42440</v>
      </c>
      <c r="O232" s="1">
        <f t="shared" si="15"/>
        <v>0</v>
      </c>
      <c r="P232" s="1">
        <f t="shared" si="15"/>
        <v>-187104</v>
      </c>
      <c r="Q232" s="1">
        <f t="shared" si="15"/>
        <v>187104</v>
      </c>
      <c r="R232" s="1">
        <f t="shared" si="15"/>
        <v>187104</v>
      </c>
      <c r="S232" s="1">
        <f t="shared" si="13"/>
        <v>0</v>
      </c>
    </row>
    <row r="233" spans="1:19" x14ac:dyDescent="0.25">
      <c r="A233" t="s">
        <v>332</v>
      </c>
      <c r="B233" t="s">
        <v>333</v>
      </c>
      <c r="C233" t="s">
        <v>524</v>
      </c>
      <c r="D233" t="s">
        <v>18</v>
      </c>
      <c r="E233" s="2">
        <v>174397</v>
      </c>
      <c r="G233" s="3">
        <v>44176</v>
      </c>
      <c r="H233" s="3">
        <v>43466</v>
      </c>
      <c r="J233" t="str">
        <f>VLOOKUP(B233,'[1]developer-agreement-contributio'!$A$1:$H$490, 1, FALSE)</f>
        <v>16/00467/S106/3</v>
      </c>
      <c r="K233" t="str">
        <f>VLOOKUP($B233,'[1]developer-agreement-contributio'!$A$1:$H$490, 3, FALSE)</f>
        <v>highways</v>
      </c>
      <c r="L233" t="str">
        <f>VLOOKUP(C233, '[2]developer-agreement'!$A$1:$I$152, 6, FALSE)</f>
        <v>15/01144/FUL</v>
      </c>
      <c r="M233" s="1">
        <f>VLOOKUP($B233,'[1]developer-agreement-contributio'!$A$1:$H$490, 4, FALSE)</f>
        <v>163619</v>
      </c>
      <c r="N233" s="3">
        <f>VLOOKUP($B233,'[1]developer-agreement-contributio'!$A$1:$H$490, 6, FALSE)</f>
        <v>42440</v>
      </c>
      <c r="O233" s="1">
        <f t="shared" si="15"/>
        <v>0</v>
      </c>
      <c r="P233" s="1">
        <f t="shared" si="15"/>
        <v>0</v>
      </c>
      <c r="Q233" s="1">
        <f t="shared" si="15"/>
        <v>174397</v>
      </c>
      <c r="R233" s="1">
        <f t="shared" si="15"/>
        <v>0</v>
      </c>
      <c r="S233" s="1">
        <f t="shared" si="13"/>
        <v>174397</v>
      </c>
    </row>
    <row r="234" spans="1:19" x14ac:dyDescent="0.25">
      <c r="A234" t="s">
        <v>334</v>
      </c>
      <c r="B234" t="s">
        <v>335</v>
      </c>
      <c r="C234" t="s">
        <v>524</v>
      </c>
      <c r="D234" t="s">
        <v>18</v>
      </c>
      <c r="E234" s="2">
        <v>24446</v>
      </c>
      <c r="G234" s="3">
        <v>44176</v>
      </c>
      <c r="H234" s="3">
        <v>43466</v>
      </c>
      <c r="J234" t="str">
        <f>VLOOKUP(B234,'[1]developer-agreement-contributio'!$A$1:$H$490, 1, FALSE)</f>
        <v>16/00467/S106/4</v>
      </c>
      <c r="K234" t="str">
        <f>VLOOKUP($B234,'[1]developer-agreement-contributio'!$A$1:$H$490, 3, FALSE)</f>
        <v>community-facilities</v>
      </c>
      <c r="L234" t="str">
        <f>VLOOKUP(C234, '[2]developer-agreement'!$A$1:$I$152, 6, FALSE)</f>
        <v>15/01144/FUL</v>
      </c>
      <c r="M234" s="1">
        <f>VLOOKUP($B234,'[1]developer-agreement-contributio'!$A$1:$H$490, 4, FALSE)</f>
        <v>23688</v>
      </c>
      <c r="N234" s="3">
        <f>VLOOKUP($B234,'[1]developer-agreement-contributio'!$A$1:$H$490, 6, FALSE)</f>
        <v>42440</v>
      </c>
      <c r="O234" s="1">
        <f t="shared" si="15"/>
        <v>0</v>
      </c>
      <c r="P234" s="1">
        <f t="shared" si="15"/>
        <v>0</v>
      </c>
      <c r="Q234" s="1">
        <f t="shared" si="15"/>
        <v>24446</v>
      </c>
      <c r="R234" s="1">
        <f t="shared" si="15"/>
        <v>0</v>
      </c>
      <c r="S234" s="1">
        <f t="shared" si="13"/>
        <v>24446</v>
      </c>
    </row>
    <row r="235" spans="1:19" x14ac:dyDescent="0.25">
      <c r="A235" t="s">
        <v>336</v>
      </c>
      <c r="B235" t="s">
        <v>337</v>
      </c>
      <c r="C235" t="s">
        <v>524</v>
      </c>
      <c r="D235" t="s">
        <v>18</v>
      </c>
      <c r="E235" s="2">
        <v>49771</v>
      </c>
      <c r="G235" s="3">
        <v>44176</v>
      </c>
      <c r="H235" s="3">
        <v>43466</v>
      </c>
      <c r="J235" t="str">
        <f>VLOOKUP(B235,'[1]developer-agreement-contributio'!$A$1:$H$490, 1, FALSE)</f>
        <v>16/00467/S106/5</v>
      </c>
      <c r="K235" t="str">
        <f>VLOOKUP($B235,'[1]developer-agreement-contributio'!$A$1:$H$490, 3, FALSE)</f>
        <v>community-facilities</v>
      </c>
      <c r="L235" t="str">
        <f>VLOOKUP(C235, '[2]developer-agreement'!$A$1:$I$152, 6, FALSE)</f>
        <v>15/01144/FUL</v>
      </c>
      <c r="M235" s="1">
        <f>VLOOKUP($B235,'[1]developer-agreement-contributio'!$A$1:$H$490, 4, FALSE)</f>
        <v>47085</v>
      </c>
      <c r="N235" s="3">
        <f>VLOOKUP($B235,'[1]developer-agreement-contributio'!$A$1:$H$490, 6, FALSE)</f>
        <v>42440</v>
      </c>
      <c r="O235" s="1">
        <f t="shared" si="15"/>
        <v>0</v>
      </c>
      <c r="P235" s="1">
        <f t="shared" si="15"/>
        <v>0</v>
      </c>
      <c r="Q235" s="1">
        <f t="shared" si="15"/>
        <v>49771</v>
      </c>
      <c r="R235" s="1">
        <f t="shared" si="15"/>
        <v>10091.290000000001</v>
      </c>
      <c r="S235" s="1">
        <f t="shared" si="13"/>
        <v>39679.71</v>
      </c>
    </row>
    <row r="236" spans="1:19" x14ac:dyDescent="0.25">
      <c r="A236" t="s">
        <v>338</v>
      </c>
      <c r="B236" t="s">
        <v>337</v>
      </c>
      <c r="C236" t="s">
        <v>524</v>
      </c>
      <c r="D236" t="s">
        <v>13</v>
      </c>
      <c r="E236" s="2">
        <v>10091.290000000001</v>
      </c>
      <c r="G236" s="3">
        <v>44175</v>
      </c>
      <c r="H236" s="3">
        <v>43556</v>
      </c>
      <c r="J236" t="str">
        <f>VLOOKUP(B236,'[1]developer-agreement-contributio'!$A$1:$H$490, 1, FALSE)</f>
        <v>16/00467/S106/5</v>
      </c>
      <c r="K236" t="str">
        <f>VLOOKUP($B236,'[1]developer-agreement-contributio'!$A$1:$H$490, 3, FALSE)</f>
        <v>community-facilities</v>
      </c>
      <c r="L236" t="str">
        <f>VLOOKUP(C236, '[2]developer-agreement'!$A$1:$I$152, 6, FALSE)</f>
        <v>15/01144/FUL</v>
      </c>
      <c r="M236" s="1">
        <f>VLOOKUP($B236,'[1]developer-agreement-contributio'!$A$1:$H$490, 4, FALSE)</f>
        <v>47085</v>
      </c>
      <c r="N236" s="3">
        <f>VLOOKUP($B236,'[1]developer-agreement-contributio'!$A$1:$H$490, 6, FALSE)</f>
        <v>42440</v>
      </c>
      <c r="O236" s="1">
        <f t="shared" si="15"/>
        <v>0</v>
      </c>
      <c r="P236" s="1">
        <f t="shared" si="15"/>
        <v>0</v>
      </c>
      <c r="Q236" s="1">
        <f t="shared" si="15"/>
        <v>49771</v>
      </c>
      <c r="R236" s="1">
        <f t="shared" si="15"/>
        <v>10091.290000000001</v>
      </c>
      <c r="S236" s="1">
        <f t="shared" si="13"/>
        <v>39679.71</v>
      </c>
    </row>
    <row r="237" spans="1:19" x14ac:dyDescent="0.25">
      <c r="A237" t="s">
        <v>339</v>
      </c>
      <c r="B237" t="s">
        <v>340</v>
      </c>
      <c r="C237" t="s">
        <v>524</v>
      </c>
      <c r="D237" t="s">
        <v>18</v>
      </c>
      <c r="E237" s="2">
        <v>55636</v>
      </c>
      <c r="G237" s="3">
        <v>44176</v>
      </c>
      <c r="H237" s="3">
        <v>43466</v>
      </c>
      <c r="J237" t="str">
        <f>VLOOKUP(B237,'[1]developer-agreement-contributio'!$A$1:$H$490, 1, FALSE)</f>
        <v>16/00467/S106/6</v>
      </c>
      <c r="K237" t="str">
        <f>VLOOKUP($B237,'[1]developer-agreement-contributio'!$A$1:$H$490, 3, FALSE)</f>
        <v>open-space-and-leisure</v>
      </c>
      <c r="L237" t="str">
        <f>VLOOKUP(C237, '[2]developer-agreement'!$A$1:$I$152, 6, FALSE)</f>
        <v>15/01144/FUL</v>
      </c>
      <c r="M237" s="1">
        <f>VLOOKUP($B237,'[1]developer-agreement-contributio'!$A$1:$H$490, 4, FALSE)</f>
        <v>52633</v>
      </c>
      <c r="N237" s="3">
        <f>VLOOKUP($B237,'[1]developer-agreement-contributio'!$A$1:$H$490, 6, FALSE)</f>
        <v>42440</v>
      </c>
      <c r="O237" s="1">
        <f t="shared" si="15"/>
        <v>0</v>
      </c>
      <c r="P237" s="1">
        <f t="shared" si="15"/>
        <v>0</v>
      </c>
      <c r="Q237" s="1">
        <f t="shared" si="15"/>
        <v>55636</v>
      </c>
      <c r="R237" s="1">
        <f t="shared" si="15"/>
        <v>0</v>
      </c>
      <c r="S237" s="1">
        <f t="shared" si="13"/>
        <v>55636</v>
      </c>
    </row>
    <row r="238" spans="1:19" x14ac:dyDescent="0.25">
      <c r="A238" t="s">
        <v>341</v>
      </c>
      <c r="B238" t="s">
        <v>342</v>
      </c>
      <c r="C238" t="s">
        <v>524</v>
      </c>
      <c r="D238" t="s">
        <v>18</v>
      </c>
      <c r="E238" s="2">
        <v>5573</v>
      </c>
      <c r="G238" s="3">
        <v>44176</v>
      </c>
      <c r="H238" s="3">
        <v>43466</v>
      </c>
      <c r="J238" t="str">
        <f>VLOOKUP(B238,'[1]developer-agreement-contributio'!$A$1:$H$490, 1, FALSE)</f>
        <v>16/00467/S106/7</v>
      </c>
      <c r="K238" t="str">
        <f>VLOOKUP($B238,'[1]developer-agreement-contributio'!$A$1:$H$490, 3, FALSE)</f>
        <v>community-facilities</v>
      </c>
      <c r="L238" t="str">
        <f>VLOOKUP(C238, '[2]developer-agreement'!$A$1:$I$152, 6, FALSE)</f>
        <v>15/01144/FUL</v>
      </c>
      <c r="M238" s="1">
        <f>VLOOKUP($B238,'[1]developer-agreement-contributio'!$A$1:$H$490, 4, FALSE)</f>
        <v>5400</v>
      </c>
      <c r="N238" s="3">
        <f>VLOOKUP($B238,'[1]developer-agreement-contributio'!$A$1:$H$490, 6, FALSE)</f>
        <v>42440</v>
      </c>
      <c r="O238" s="1">
        <f t="shared" si="15"/>
        <v>0</v>
      </c>
      <c r="P238" s="1">
        <f t="shared" si="15"/>
        <v>0</v>
      </c>
      <c r="Q238" s="1">
        <f t="shared" si="15"/>
        <v>5573</v>
      </c>
      <c r="R238" s="1">
        <f t="shared" si="15"/>
        <v>0</v>
      </c>
      <c r="S238" s="1">
        <f t="shared" si="13"/>
        <v>5573</v>
      </c>
    </row>
    <row r="239" spans="1:19" x14ac:dyDescent="0.25">
      <c r="A239" t="s">
        <v>343</v>
      </c>
      <c r="B239" t="s">
        <v>344</v>
      </c>
      <c r="C239" t="s">
        <v>524</v>
      </c>
      <c r="D239" t="s">
        <v>18</v>
      </c>
      <c r="E239" s="2">
        <v>1963</v>
      </c>
      <c r="G239" s="3">
        <v>44176</v>
      </c>
      <c r="H239" s="3">
        <v>43466</v>
      </c>
      <c r="J239" t="str">
        <f>VLOOKUP(B239,'[1]developer-agreement-contributio'!$A$1:$H$490, 1, FALSE)</f>
        <v>16/00467/S106/8</v>
      </c>
      <c r="K239" t="str">
        <f>VLOOKUP($B239,'[1]developer-agreement-contributio'!$A$1:$H$490, 3, FALSE)</f>
        <v>green-infrastructure</v>
      </c>
      <c r="L239" t="str">
        <f>VLOOKUP(C239, '[2]developer-agreement'!$A$1:$I$152, 6, FALSE)</f>
        <v>15/01144/FUL</v>
      </c>
      <c r="M239" s="1">
        <f>VLOOKUP($B239,'[1]developer-agreement-contributio'!$A$1:$H$490, 4, FALSE)</f>
        <v>14325</v>
      </c>
      <c r="N239" s="3">
        <f>VLOOKUP($B239,'[1]developer-agreement-contributio'!$A$1:$H$490, 6, FALSE)</f>
        <v>42440</v>
      </c>
      <c r="O239" s="1">
        <f t="shared" si="15"/>
        <v>0</v>
      </c>
      <c r="P239" s="1">
        <f t="shared" si="15"/>
        <v>0</v>
      </c>
      <c r="Q239" s="1">
        <f t="shared" si="15"/>
        <v>1963</v>
      </c>
      <c r="R239" s="1">
        <f t="shared" si="15"/>
        <v>0</v>
      </c>
      <c r="S239" s="1">
        <f t="shared" si="13"/>
        <v>1963</v>
      </c>
    </row>
    <row r="240" spans="1:19" x14ac:dyDescent="0.25">
      <c r="A240" t="s">
        <v>369</v>
      </c>
      <c r="B240" t="s">
        <v>370</v>
      </c>
      <c r="C240" t="s">
        <v>530</v>
      </c>
      <c r="D240" t="s">
        <v>18</v>
      </c>
      <c r="E240" s="2">
        <v>9232</v>
      </c>
      <c r="G240" s="3">
        <v>44176</v>
      </c>
      <c r="H240" s="3">
        <v>43466</v>
      </c>
      <c r="J240" t="str">
        <f>VLOOKUP(B240,'[1]developer-agreement-contributio'!$A$1:$H$490, 1, FALSE)</f>
        <v>17/01162/S106/10</v>
      </c>
      <c r="K240" t="str">
        <f>VLOOKUP($B240,'[1]developer-agreement-contributio'!$A$1:$H$490, 3, FALSE)</f>
        <v>economic-development</v>
      </c>
      <c r="L240" t="str">
        <f>VLOOKUP(C240, '[2]developer-agreement'!$A$1:$I$152, 6, FALSE)</f>
        <v>16/00232/FUL</v>
      </c>
      <c r="M240" s="1">
        <f>VLOOKUP($B240,'[1]developer-agreement-contributio'!$A$1:$H$490, 4, FALSE)</f>
        <v>21000</v>
      </c>
      <c r="N240" s="3">
        <f>VLOOKUP($B240,'[1]developer-agreement-contributio'!$A$1:$H$490, 6, FALSE)</f>
        <v>42598</v>
      </c>
      <c r="O240" s="1">
        <f t="shared" si="15"/>
        <v>0</v>
      </c>
      <c r="P240" s="1">
        <f t="shared" si="15"/>
        <v>0</v>
      </c>
      <c r="Q240" s="1">
        <f t="shared" si="15"/>
        <v>9232</v>
      </c>
      <c r="R240" s="1">
        <f t="shared" si="15"/>
        <v>5731.14</v>
      </c>
      <c r="S240" s="1">
        <f t="shared" si="13"/>
        <v>3500.8599999999997</v>
      </c>
    </row>
    <row r="241" spans="1:19" x14ac:dyDescent="0.25">
      <c r="A241" t="s">
        <v>371</v>
      </c>
      <c r="B241" t="s">
        <v>370</v>
      </c>
      <c r="C241" t="s">
        <v>530</v>
      </c>
      <c r="D241" t="s">
        <v>13</v>
      </c>
      <c r="E241" s="2">
        <v>5731.14</v>
      </c>
      <c r="G241" s="3">
        <v>44175</v>
      </c>
      <c r="H241" s="3">
        <v>43556</v>
      </c>
      <c r="J241" t="str">
        <f>VLOOKUP(B241,'[1]developer-agreement-contributio'!$A$1:$H$490, 1, FALSE)</f>
        <v>17/01162/S106/10</v>
      </c>
      <c r="K241" t="str">
        <f>VLOOKUP($B241,'[1]developer-agreement-contributio'!$A$1:$H$490, 3, FALSE)</f>
        <v>economic-development</v>
      </c>
      <c r="L241" t="str">
        <f>VLOOKUP(C241, '[2]developer-agreement'!$A$1:$I$152, 6, FALSE)</f>
        <v>16/00232/FUL</v>
      </c>
      <c r="M241" s="1">
        <f>VLOOKUP($B241,'[1]developer-agreement-contributio'!$A$1:$H$490, 4, FALSE)</f>
        <v>21000</v>
      </c>
      <c r="N241" s="3">
        <f>VLOOKUP($B241,'[1]developer-agreement-contributio'!$A$1:$H$490, 6, FALSE)</f>
        <v>42598</v>
      </c>
      <c r="O241" s="1">
        <f t="shared" si="15"/>
        <v>0</v>
      </c>
      <c r="P241" s="1">
        <f t="shared" si="15"/>
        <v>0</v>
      </c>
      <c r="Q241" s="1">
        <f t="shared" si="15"/>
        <v>9232</v>
      </c>
      <c r="R241" s="1">
        <f t="shared" si="15"/>
        <v>5731.14</v>
      </c>
      <c r="S241" s="1">
        <f t="shared" si="13"/>
        <v>3500.8599999999997</v>
      </c>
    </row>
    <row r="242" spans="1:19" x14ac:dyDescent="0.25">
      <c r="A242" t="s">
        <v>372</v>
      </c>
      <c r="B242" t="s">
        <v>373</v>
      </c>
      <c r="C242" t="s">
        <v>530</v>
      </c>
      <c r="D242" t="s">
        <v>18</v>
      </c>
      <c r="E242" s="2">
        <v>32554</v>
      </c>
      <c r="G242" s="3">
        <v>44176</v>
      </c>
      <c r="H242" s="3">
        <v>43466</v>
      </c>
      <c r="J242" t="str">
        <f>VLOOKUP(B242,'[1]developer-agreement-contributio'!$A$1:$H$490, 1, FALSE)</f>
        <v>17/01162/S106/2</v>
      </c>
      <c r="K242" t="str">
        <f>VLOOKUP($B242,'[1]developer-agreement-contributio'!$A$1:$H$490, 3, FALSE)</f>
        <v>community-facilities</v>
      </c>
      <c r="L242" t="str">
        <f>VLOOKUP(C242, '[2]developer-agreement'!$A$1:$I$152, 6, FALSE)</f>
        <v>16/00232/FUL</v>
      </c>
      <c r="M242" s="1">
        <f>VLOOKUP($B242,'[1]developer-agreement-contributio'!$A$1:$H$490, 4, FALSE)</f>
        <v>29536</v>
      </c>
      <c r="N242" s="3">
        <f>VLOOKUP($B242,'[1]developer-agreement-contributio'!$A$1:$H$490, 6, FALSE)</f>
        <v>42598</v>
      </c>
      <c r="O242" s="1">
        <f t="shared" ref="O242:R261" si="16">SUMIFS($E:$E, $B:$B, $J242, $D:$D, O$1)</f>
        <v>0</v>
      </c>
      <c r="P242" s="1">
        <f t="shared" si="16"/>
        <v>0</v>
      </c>
      <c r="Q242" s="1">
        <f t="shared" si="16"/>
        <v>32554</v>
      </c>
      <c r="R242" s="1">
        <f t="shared" si="16"/>
        <v>0</v>
      </c>
      <c r="S242" s="1">
        <f t="shared" si="13"/>
        <v>32554</v>
      </c>
    </row>
    <row r="243" spans="1:19" x14ac:dyDescent="0.25">
      <c r="A243" t="s">
        <v>374</v>
      </c>
      <c r="B243" t="s">
        <v>375</v>
      </c>
      <c r="C243" t="s">
        <v>530</v>
      </c>
      <c r="D243" t="s">
        <v>18</v>
      </c>
      <c r="E243" s="2">
        <v>20772</v>
      </c>
      <c r="G243" s="3">
        <v>44176</v>
      </c>
      <c r="H243" s="3">
        <v>43466</v>
      </c>
      <c r="J243" t="str">
        <f>VLOOKUP(B243,'[1]developer-agreement-contributio'!$A$1:$H$490, 1, FALSE)</f>
        <v>17/01162/S106/3</v>
      </c>
      <c r="K243" t="str">
        <f>VLOOKUP($B243,'[1]developer-agreement-contributio'!$A$1:$H$490, 3, FALSE)</f>
        <v>green-infrastructure</v>
      </c>
      <c r="L243" t="str">
        <f>VLOOKUP(C243, '[2]developer-agreement'!$A$1:$I$152, 6, FALSE)</f>
        <v>16/00232/FUL</v>
      </c>
      <c r="M243" s="1">
        <f>VLOOKUP($B243,'[1]developer-agreement-contributio'!$A$1:$H$490, 4, FALSE)</f>
        <v>17000</v>
      </c>
      <c r="N243" s="3">
        <f>VLOOKUP($B243,'[1]developer-agreement-contributio'!$A$1:$H$490, 6, FALSE)</f>
        <v>42598</v>
      </c>
      <c r="O243" s="1">
        <f t="shared" si="16"/>
        <v>0</v>
      </c>
      <c r="P243" s="1">
        <f t="shared" si="16"/>
        <v>0</v>
      </c>
      <c r="Q243" s="1">
        <f t="shared" si="16"/>
        <v>20772</v>
      </c>
      <c r="R243" s="1">
        <f t="shared" si="16"/>
        <v>0</v>
      </c>
      <c r="S243" s="1">
        <f t="shared" si="13"/>
        <v>20772</v>
      </c>
    </row>
    <row r="244" spans="1:19" x14ac:dyDescent="0.25">
      <c r="A244" t="s">
        <v>376</v>
      </c>
      <c r="B244" t="s">
        <v>377</v>
      </c>
      <c r="C244" t="s">
        <v>530</v>
      </c>
      <c r="D244" t="s">
        <v>18</v>
      </c>
      <c r="E244" s="2">
        <v>19923</v>
      </c>
      <c r="G244" s="3">
        <v>44176</v>
      </c>
      <c r="H244" s="3">
        <v>43466</v>
      </c>
      <c r="J244" t="str">
        <f>VLOOKUP(B244,'[1]developer-agreement-contributio'!$A$1:$H$490, 1, FALSE)</f>
        <v>17/01162/S106/4</v>
      </c>
      <c r="K244" t="str">
        <f>VLOOKUP($B244,'[1]developer-agreement-contributio'!$A$1:$H$490, 3, FALSE)</f>
        <v>community-facilities</v>
      </c>
      <c r="L244" t="str">
        <f>VLOOKUP(C244, '[2]developer-agreement'!$A$1:$I$152, 6, FALSE)</f>
        <v>16/00232/FUL</v>
      </c>
      <c r="M244" s="1">
        <f>VLOOKUP($B244,'[1]developer-agreement-contributio'!$A$1:$H$490, 4, FALSE)</f>
        <v>19923</v>
      </c>
      <c r="N244" s="3">
        <f>VLOOKUP($B244,'[1]developer-agreement-contributio'!$A$1:$H$490, 6, FALSE)</f>
        <v>42598</v>
      </c>
      <c r="O244" s="1">
        <f t="shared" si="16"/>
        <v>0</v>
      </c>
      <c r="P244" s="1">
        <f t="shared" si="16"/>
        <v>0</v>
      </c>
      <c r="Q244" s="1">
        <f t="shared" si="16"/>
        <v>19923</v>
      </c>
      <c r="R244" s="1">
        <f t="shared" si="16"/>
        <v>0</v>
      </c>
      <c r="S244" s="1">
        <f t="shared" si="13"/>
        <v>19923</v>
      </c>
    </row>
    <row r="245" spans="1:19" x14ac:dyDescent="0.25">
      <c r="A245" t="s">
        <v>378</v>
      </c>
      <c r="B245" t="s">
        <v>379</v>
      </c>
      <c r="C245" t="s">
        <v>530</v>
      </c>
      <c r="D245" t="s">
        <v>18</v>
      </c>
      <c r="E245" s="2">
        <v>6666</v>
      </c>
      <c r="G245" s="3">
        <v>44176</v>
      </c>
      <c r="H245" s="3">
        <v>43466</v>
      </c>
      <c r="J245" t="str">
        <f>VLOOKUP(B245,'[1]developer-agreement-contributio'!$A$1:$H$490, 1, FALSE)</f>
        <v>17/01162/S106/5</v>
      </c>
      <c r="K245" t="str">
        <f>VLOOKUP($B245,'[1]developer-agreement-contributio'!$A$1:$H$490, 3, FALSE)</f>
        <v>community-facilities</v>
      </c>
      <c r="L245" t="str">
        <f>VLOOKUP(C245, '[2]developer-agreement'!$A$1:$I$152, 6, FALSE)</f>
        <v>16/00232/FUL</v>
      </c>
      <c r="M245" s="1">
        <f>VLOOKUP($B245,'[1]developer-agreement-contributio'!$A$1:$H$490, 4, FALSE)</f>
        <v>6048</v>
      </c>
      <c r="N245" s="3">
        <f>VLOOKUP($B245,'[1]developer-agreement-contributio'!$A$1:$H$490, 6, FALSE)</f>
        <v>42598</v>
      </c>
      <c r="O245" s="1">
        <f t="shared" si="16"/>
        <v>0</v>
      </c>
      <c r="P245" s="1">
        <f t="shared" si="16"/>
        <v>0</v>
      </c>
      <c r="Q245" s="1">
        <f t="shared" si="16"/>
        <v>6666</v>
      </c>
      <c r="R245" s="1">
        <f t="shared" si="16"/>
        <v>0</v>
      </c>
      <c r="S245" s="1">
        <f t="shared" si="13"/>
        <v>6666</v>
      </c>
    </row>
    <row r="246" spans="1:19" x14ac:dyDescent="0.25">
      <c r="A246" t="s">
        <v>380</v>
      </c>
      <c r="B246" t="s">
        <v>381</v>
      </c>
      <c r="C246" t="s">
        <v>530</v>
      </c>
      <c r="D246" t="s">
        <v>18</v>
      </c>
      <c r="E246" s="2">
        <v>12647</v>
      </c>
      <c r="G246" s="3">
        <v>44176</v>
      </c>
      <c r="H246" s="3">
        <v>43466</v>
      </c>
      <c r="J246" t="str">
        <f>VLOOKUP(B246,'[1]developer-agreement-contributio'!$A$1:$H$490, 1, FALSE)</f>
        <v>17/01162/S106/6</v>
      </c>
      <c r="K246" t="str">
        <f>VLOOKUP($B246,'[1]developer-agreement-contributio'!$A$1:$H$490, 3, FALSE)</f>
        <v>community-facilities</v>
      </c>
      <c r="L246" t="str">
        <f>VLOOKUP(C246, '[2]developer-agreement'!$A$1:$I$152, 6, FALSE)</f>
        <v>16/00232/FUL</v>
      </c>
      <c r="M246" s="1">
        <f>VLOOKUP($B246,'[1]developer-agreement-contributio'!$A$1:$H$490, 4, FALSE)</f>
        <v>11475</v>
      </c>
      <c r="N246" s="3">
        <f>VLOOKUP($B246,'[1]developer-agreement-contributio'!$A$1:$H$490, 6, FALSE)</f>
        <v>42598</v>
      </c>
      <c r="O246" s="1">
        <f t="shared" si="16"/>
        <v>0</v>
      </c>
      <c r="P246" s="1">
        <f t="shared" si="16"/>
        <v>0</v>
      </c>
      <c r="Q246" s="1">
        <f t="shared" si="16"/>
        <v>12647</v>
      </c>
      <c r="R246" s="1">
        <f t="shared" si="16"/>
        <v>0</v>
      </c>
      <c r="S246" s="1">
        <f t="shared" si="13"/>
        <v>12647</v>
      </c>
    </row>
    <row r="247" spans="1:19" x14ac:dyDescent="0.25">
      <c r="A247" t="s">
        <v>382</v>
      </c>
      <c r="B247" t="s">
        <v>383</v>
      </c>
      <c r="C247" t="s">
        <v>530</v>
      </c>
      <c r="D247" t="s">
        <v>18</v>
      </c>
      <c r="E247" s="2">
        <v>38398</v>
      </c>
      <c r="G247" s="3">
        <v>44176</v>
      </c>
      <c r="H247" s="3">
        <v>43466</v>
      </c>
      <c r="J247" t="str">
        <f>VLOOKUP(B247,'[1]developer-agreement-contributio'!$A$1:$H$490, 1, FALSE)</f>
        <v>17/01162/S106/7</v>
      </c>
      <c r="K247" t="str">
        <f>VLOOKUP($B247,'[1]developer-agreement-contributio'!$A$1:$H$490, 3, FALSE)</f>
        <v>community-facilities</v>
      </c>
      <c r="L247" t="str">
        <f>VLOOKUP(C247, '[2]developer-agreement'!$A$1:$I$152, 6, FALSE)</f>
        <v>16/00232/FUL</v>
      </c>
      <c r="M247" s="1">
        <f>VLOOKUP($B247,'[1]developer-agreement-contributio'!$A$1:$H$490, 4, FALSE)</f>
        <v>34830</v>
      </c>
      <c r="N247" s="3">
        <f>VLOOKUP($B247,'[1]developer-agreement-contributio'!$A$1:$H$490, 6, FALSE)</f>
        <v>42598</v>
      </c>
      <c r="O247" s="1">
        <f t="shared" si="16"/>
        <v>0</v>
      </c>
      <c r="P247" s="1">
        <f t="shared" si="16"/>
        <v>0</v>
      </c>
      <c r="Q247" s="1">
        <f t="shared" si="16"/>
        <v>38398</v>
      </c>
      <c r="R247" s="1">
        <f t="shared" si="16"/>
        <v>34830</v>
      </c>
      <c r="S247" s="1">
        <f t="shared" si="13"/>
        <v>3568</v>
      </c>
    </row>
    <row r="248" spans="1:19" x14ac:dyDescent="0.25">
      <c r="A248" t="s">
        <v>384</v>
      </c>
      <c r="B248" t="s">
        <v>383</v>
      </c>
      <c r="C248" t="s">
        <v>530</v>
      </c>
      <c r="D248" t="s">
        <v>13</v>
      </c>
      <c r="E248" s="2">
        <v>34830</v>
      </c>
      <c r="G248" s="3">
        <v>44175</v>
      </c>
      <c r="H248" s="3">
        <v>43647</v>
      </c>
      <c r="J248" t="str">
        <f>VLOOKUP(B248,'[1]developer-agreement-contributio'!$A$1:$H$490, 1, FALSE)</f>
        <v>17/01162/S106/7</v>
      </c>
      <c r="K248" t="str">
        <f>VLOOKUP($B248,'[1]developer-agreement-contributio'!$A$1:$H$490, 3, FALSE)</f>
        <v>community-facilities</v>
      </c>
      <c r="L248" t="str">
        <f>VLOOKUP(C248, '[2]developer-agreement'!$A$1:$I$152, 6, FALSE)</f>
        <v>16/00232/FUL</v>
      </c>
      <c r="M248" s="1">
        <f>VLOOKUP($B248,'[1]developer-agreement-contributio'!$A$1:$H$490, 4, FALSE)</f>
        <v>34830</v>
      </c>
      <c r="N248" s="3">
        <f>VLOOKUP($B248,'[1]developer-agreement-contributio'!$A$1:$H$490, 6, FALSE)</f>
        <v>42598</v>
      </c>
      <c r="O248" s="1">
        <f t="shared" si="16"/>
        <v>0</v>
      </c>
      <c r="P248" s="1">
        <f t="shared" si="16"/>
        <v>0</v>
      </c>
      <c r="Q248" s="1">
        <f t="shared" si="16"/>
        <v>38398</v>
      </c>
      <c r="R248" s="1">
        <f t="shared" si="16"/>
        <v>34830</v>
      </c>
      <c r="S248" s="1">
        <f t="shared" si="13"/>
        <v>3568</v>
      </c>
    </row>
    <row r="249" spans="1:19" x14ac:dyDescent="0.25">
      <c r="A249" t="s">
        <v>385</v>
      </c>
      <c r="B249" t="s">
        <v>386</v>
      </c>
      <c r="C249" t="s">
        <v>530</v>
      </c>
      <c r="D249" t="s">
        <v>18</v>
      </c>
      <c r="E249" s="2">
        <v>45000</v>
      </c>
      <c r="G249" s="3">
        <v>44176</v>
      </c>
      <c r="H249" s="3">
        <v>43466</v>
      </c>
      <c r="I249" s="3">
        <v>43862</v>
      </c>
      <c r="J249" t="str">
        <f>VLOOKUP(B249,'[1]developer-agreement-contributio'!$A$1:$H$490, 1, FALSE)</f>
        <v>17/01162/S106/9</v>
      </c>
      <c r="K249" t="str">
        <f>VLOOKUP($B249,'[1]developer-agreement-contributio'!$A$1:$H$490, 3, FALSE)</f>
        <v>highways</v>
      </c>
      <c r="L249" t="str">
        <f>VLOOKUP(C249, '[2]developer-agreement'!$A$1:$I$152, 6, FALSE)</f>
        <v>16/00232/FUL</v>
      </c>
      <c r="M249" s="1">
        <f>VLOOKUP($B249,'[1]developer-agreement-contributio'!$A$1:$H$490, 4, FALSE)</f>
        <v>45000</v>
      </c>
      <c r="N249" s="3">
        <f>VLOOKUP($B249,'[1]developer-agreement-contributio'!$A$1:$H$490, 6, FALSE)</f>
        <v>42598</v>
      </c>
      <c r="O249" s="1">
        <f t="shared" si="16"/>
        <v>0</v>
      </c>
      <c r="P249" s="1">
        <f t="shared" si="16"/>
        <v>0</v>
      </c>
      <c r="Q249" s="1">
        <f t="shared" si="16"/>
        <v>45000</v>
      </c>
      <c r="R249" s="1">
        <f t="shared" si="16"/>
        <v>45000</v>
      </c>
      <c r="S249" s="1">
        <f t="shared" si="13"/>
        <v>0</v>
      </c>
    </row>
    <row r="250" spans="1:19" x14ac:dyDescent="0.25">
      <c r="A250" t="s">
        <v>387</v>
      </c>
      <c r="B250" t="s">
        <v>386</v>
      </c>
      <c r="C250" t="s">
        <v>530</v>
      </c>
      <c r="D250" t="s">
        <v>13</v>
      </c>
      <c r="E250" s="2">
        <v>45000</v>
      </c>
      <c r="G250" s="3">
        <v>44175</v>
      </c>
      <c r="H250" s="3">
        <v>43862</v>
      </c>
      <c r="J250" t="str">
        <f>VLOOKUP(B250,'[1]developer-agreement-contributio'!$A$1:$H$490, 1, FALSE)</f>
        <v>17/01162/S106/9</v>
      </c>
      <c r="K250" t="str">
        <f>VLOOKUP($B250,'[1]developer-agreement-contributio'!$A$1:$H$490, 3, FALSE)</f>
        <v>highways</v>
      </c>
      <c r="L250" t="str">
        <f>VLOOKUP(C250, '[2]developer-agreement'!$A$1:$I$152, 6, FALSE)</f>
        <v>16/00232/FUL</v>
      </c>
      <c r="M250" s="1">
        <f>VLOOKUP($B250,'[1]developer-agreement-contributio'!$A$1:$H$490, 4, FALSE)</f>
        <v>45000</v>
      </c>
      <c r="N250" s="3">
        <f>VLOOKUP($B250,'[1]developer-agreement-contributio'!$A$1:$H$490, 6, FALSE)</f>
        <v>42598</v>
      </c>
      <c r="O250" s="1">
        <f t="shared" si="16"/>
        <v>0</v>
      </c>
      <c r="P250" s="1">
        <f t="shared" si="16"/>
        <v>0</v>
      </c>
      <c r="Q250" s="1">
        <f t="shared" si="16"/>
        <v>45000</v>
      </c>
      <c r="R250" s="1">
        <f t="shared" si="16"/>
        <v>45000</v>
      </c>
      <c r="S250" s="1">
        <f t="shared" si="13"/>
        <v>0</v>
      </c>
    </row>
    <row r="251" spans="1:19" x14ac:dyDescent="0.25">
      <c r="A251" t="s">
        <v>349</v>
      </c>
      <c r="B251" t="s">
        <v>350</v>
      </c>
      <c r="C251" t="s">
        <v>526</v>
      </c>
      <c r="D251" t="s">
        <v>18</v>
      </c>
      <c r="E251" s="2">
        <v>3605</v>
      </c>
      <c r="G251" s="3">
        <v>44176</v>
      </c>
      <c r="H251" s="3">
        <v>43466</v>
      </c>
      <c r="I251" s="3">
        <v>43739</v>
      </c>
      <c r="J251" t="str">
        <f>VLOOKUP(B251,'[1]developer-agreement-contributio'!$A$1:$H$490, 1, FALSE)</f>
        <v>16/01571/S106/1</v>
      </c>
      <c r="K251" t="str">
        <f>VLOOKUP($B251,'[1]developer-agreement-contributio'!$A$1:$H$490, 3, FALSE)</f>
        <v>open-space-and-leisure</v>
      </c>
      <c r="L251" t="str">
        <f>VLOOKUP(C251, '[2]developer-agreement'!$A$1:$I$152, 6, FALSE)</f>
        <v>16/00193/FUL</v>
      </c>
      <c r="M251" s="1">
        <f>VLOOKUP($B251,'[1]developer-agreement-contributio'!$A$1:$H$490, 4, FALSE)</f>
        <v>3605</v>
      </c>
      <c r="N251" s="3">
        <f>VLOOKUP($B251,'[1]developer-agreement-contributio'!$A$1:$H$490, 6, FALSE)</f>
        <v>42635</v>
      </c>
      <c r="O251" s="1">
        <f t="shared" si="16"/>
        <v>0</v>
      </c>
      <c r="P251" s="1">
        <f t="shared" si="16"/>
        <v>0</v>
      </c>
      <c r="Q251" s="1">
        <f t="shared" si="16"/>
        <v>3605</v>
      </c>
      <c r="R251" s="1">
        <f t="shared" si="16"/>
        <v>3605</v>
      </c>
      <c r="S251" s="1">
        <f t="shared" si="13"/>
        <v>0</v>
      </c>
    </row>
    <row r="252" spans="1:19" x14ac:dyDescent="0.25">
      <c r="A252" t="s">
        <v>351</v>
      </c>
      <c r="B252" t="s">
        <v>350</v>
      </c>
      <c r="C252" t="s">
        <v>526</v>
      </c>
      <c r="D252" t="s">
        <v>13</v>
      </c>
      <c r="E252" s="2">
        <v>3605</v>
      </c>
      <c r="G252" s="3">
        <v>44175</v>
      </c>
      <c r="H252" s="3">
        <v>43739</v>
      </c>
      <c r="J252" t="str">
        <f>VLOOKUP(B252,'[1]developer-agreement-contributio'!$A$1:$H$490, 1, FALSE)</f>
        <v>16/01571/S106/1</v>
      </c>
      <c r="K252" t="str">
        <f>VLOOKUP($B252,'[1]developer-agreement-contributio'!$A$1:$H$490, 3, FALSE)</f>
        <v>open-space-and-leisure</v>
      </c>
      <c r="L252" t="str">
        <f>VLOOKUP(C252, '[2]developer-agreement'!$A$1:$I$152, 6, FALSE)</f>
        <v>16/00193/FUL</v>
      </c>
      <c r="M252" s="1">
        <f>VLOOKUP($B252,'[1]developer-agreement-contributio'!$A$1:$H$490, 4, FALSE)</f>
        <v>3605</v>
      </c>
      <c r="N252" s="3">
        <f>VLOOKUP($B252,'[1]developer-agreement-contributio'!$A$1:$H$490, 6, FALSE)</f>
        <v>42635</v>
      </c>
      <c r="O252" s="1">
        <f t="shared" si="16"/>
        <v>0</v>
      </c>
      <c r="P252" s="1">
        <f t="shared" si="16"/>
        <v>0</v>
      </c>
      <c r="Q252" s="1">
        <f t="shared" si="16"/>
        <v>3605</v>
      </c>
      <c r="R252" s="1">
        <f t="shared" si="16"/>
        <v>3605</v>
      </c>
      <c r="S252" s="1">
        <f t="shared" si="13"/>
        <v>0</v>
      </c>
    </row>
    <row r="253" spans="1:19" x14ac:dyDescent="0.25">
      <c r="A253" t="s">
        <v>352</v>
      </c>
      <c r="B253" t="s">
        <v>353</v>
      </c>
      <c r="C253" t="s">
        <v>526</v>
      </c>
      <c r="D253" t="s">
        <v>18</v>
      </c>
      <c r="E253" s="2">
        <v>2290</v>
      </c>
      <c r="G253" s="3">
        <v>44176</v>
      </c>
      <c r="H253" s="3">
        <v>43466</v>
      </c>
      <c r="I253" s="3">
        <v>43739</v>
      </c>
      <c r="J253" t="str">
        <f>VLOOKUP(B253,'[1]developer-agreement-contributio'!$A$1:$H$490, 1, FALSE)</f>
        <v>16/01571/S106/2</v>
      </c>
      <c r="K253" t="str">
        <f>VLOOKUP($B253,'[1]developer-agreement-contributio'!$A$1:$H$490, 3, FALSE)</f>
        <v>open-space-and-leisure</v>
      </c>
      <c r="L253" t="str">
        <f>VLOOKUP(C253, '[2]developer-agreement'!$A$1:$I$152, 6, FALSE)</f>
        <v>16/00193/FUL</v>
      </c>
      <c r="M253" s="1">
        <f>VLOOKUP($B253,'[1]developer-agreement-contributio'!$A$1:$H$490, 4, FALSE)</f>
        <v>2290</v>
      </c>
      <c r="N253" s="3">
        <f>VLOOKUP($B253,'[1]developer-agreement-contributio'!$A$1:$H$490, 6, FALSE)</f>
        <v>42635</v>
      </c>
      <c r="O253" s="1">
        <f t="shared" si="16"/>
        <v>0</v>
      </c>
      <c r="P253" s="1">
        <f t="shared" si="16"/>
        <v>0</v>
      </c>
      <c r="Q253" s="1">
        <f t="shared" si="16"/>
        <v>2290</v>
      </c>
      <c r="R253" s="1">
        <f t="shared" si="16"/>
        <v>2290</v>
      </c>
      <c r="S253" s="1">
        <f t="shared" si="13"/>
        <v>0</v>
      </c>
    </row>
    <row r="254" spans="1:19" x14ac:dyDescent="0.25">
      <c r="A254" t="s">
        <v>354</v>
      </c>
      <c r="B254" t="s">
        <v>353</v>
      </c>
      <c r="C254" t="s">
        <v>526</v>
      </c>
      <c r="D254" t="s">
        <v>13</v>
      </c>
      <c r="E254" s="2">
        <v>2290</v>
      </c>
      <c r="G254" s="3">
        <v>44175</v>
      </c>
      <c r="H254" s="3">
        <v>43739</v>
      </c>
      <c r="J254" t="str">
        <f>VLOOKUP(B254,'[1]developer-agreement-contributio'!$A$1:$H$490, 1, FALSE)</f>
        <v>16/01571/S106/2</v>
      </c>
      <c r="K254" t="str">
        <f>VLOOKUP($B254,'[1]developer-agreement-contributio'!$A$1:$H$490, 3, FALSE)</f>
        <v>open-space-and-leisure</v>
      </c>
      <c r="L254" t="str">
        <f>VLOOKUP(C254, '[2]developer-agreement'!$A$1:$I$152, 6, FALSE)</f>
        <v>16/00193/FUL</v>
      </c>
      <c r="M254" s="1">
        <f>VLOOKUP($B254,'[1]developer-agreement-contributio'!$A$1:$H$490, 4, FALSE)</f>
        <v>2290</v>
      </c>
      <c r="N254" s="3">
        <f>VLOOKUP($B254,'[1]developer-agreement-contributio'!$A$1:$H$490, 6, FALSE)</f>
        <v>42635</v>
      </c>
      <c r="O254" s="1">
        <f t="shared" si="16"/>
        <v>0</v>
      </c>
      <c r="P254" s="1">
        <f t="shared" si="16"/>
        <v>0</v>
      </c>
      <c r="Q254" s="1">
        <f t="shared" si="16"/>
        <v>2290</v>
      </c>
      <c r="R254" s="1">
        <f t="shared" si="16"/>
        <v>2290</v>
      </c>
      <c r="S254" s="1">
        <f t="shared" si="13"/>
        <v>0</v>
      </c>
    </row>
    <row r="255" spans="1:19" x14ac:dyDescent="0.25">
      <c r="A255" t="s">
        <v>355</v>
      </c>
      <c r="B255" t="s">
        <v>356</v>
      </c>
      <c r="C255" t="s">
        <v>527</v>
      </c>
      <c r="D255" t="s">
        <v>18</v>
      </c>
      <c r="E255" s="2">
        <v>2748</v>
      </c>
      <c r="G255" s="3">
        <v>44176</v>
      </c>
      <c r="H255" s="3">
        <v>43466</v>
      </c>
      <c r="J255" t="str">
        <f>VLOOKUP(B255,'[1]developer-agreement-contributio'!$A$1:$H$490, 1, FALSE)</f>
        <v>16/01598/S106/1</v>
      </c>
      <c r="K255" t="str">
        <f>VLOOKUP($B255,'[1]developer-agreement-contributio'!$A$1:$H$490, 3, FALSE)</f>
        <v>open-space-and-leisure</v>
      </c>
      <c r="L255" t="str">
        <f>VLOOKUP(C255, '[2]developer-agreement'!$A$1:$I$152, 6, FALSE)</f>
        <v>16/00848/FUL</v>
      </c>
      <c r="M255" s="1">
        <f>VLOOKUP($B255,'[1]developer-agreement-contributio'!$A$1:$H$490, 4, FALSE)</f>
        <v>2748</v>
      </c>
      <c r="N255" s="3">
        <f>VLOOKUP($B255,'[1]developer-agreement-contributio'!$A$1:$H$490, 6, FALSE)</f>
        <v>42635</v>
      </c>
      <c r="O255" s="1">
        <f t="shared" si="16"/>
        <v>0</v>
      </c>
      <c r="P255" s="1">
        <f t="shared" si="16"/>
        <v>0</v>
      </c>
      <c r="Q255" s="1">
        <f t="shared" si="16"/>
        <v>2748</v>
      </c>
      <c r="R255" s="1">
        <f t="shared" si="16"/>
        <v>0</v>
      </c>
      <c r="S255" s="1">
        <f t="shared" si="13"/>
        <v>2748</v>
      </c>
    </row>
    <row r="256" spans="1:19" x14ac:dyDescent="0.25">
      <c r="A256" t="s">
        <v>357</v>
      </c>
      <c r="B256" t="s">
        <v>358</v>
      </c>
      <c r="C256" t="s">
        <v>528</v>
      </c>
      <c r="D256" t="s">
        <v>18</v>
      </c>
      <c r="E256" s="2">
        <v>2588</v>
      </c>
      <c r="G256" s="3">
        <v>44176</v>
      </c>
      <c r="H256" s="3">
        <v>43466</v>
      </c>
      <c r="J256" t="str">
        <f>VLOOKUP(B256,'[1]developer-agreement-contributio'!$A$1:$H$490, 1, FALSE)</f>
        <v>16/02016/S106/1</v>
      </c>
      <c r="K256" t="str">
        <f>VLOOKUP($B256,'[1]developer-agreement-contributio'!$A$1:$H$490, 3, FALSE)</f>
        <v>green-infrastructure</v>
      </c>
      <c r="L256" t="str">
        <f>VLOOKUP(C256, '[2]developer-agreement'!$A$1:$I$152, 6, FALSE)</f>
        <v>16/01316/FUL</v>
      </c>
      <c r="M256" s="1">
        <f>VLOOKUP($B256,'[1]developer-agreement-contributio'!$A$1:$H$490, 4, FALSE)</f>
        <v>2349</v>
      </c>
      <c r="N256" s="3">
        <f>VLOOKUP($B256,'[1]developer-agreement-contributio'!$A$1:$H$490, 6, FALSE)</f>
        <v>42719</v>
      </c>
      <c r="O256" s="1">
        <f t="shared" si="16"/>
        <v>0</v>
      </c>
      <c r="P256" s="1">
        <f t="shared" si="16"/>
        <v>0</v>
      </c>
      <c r="Q256" s="1">
        <f t="shared" si="16"/>
        <v>2588</v>
      </c>
      <c r="R256" s="1">
        <f t="shared" si="16"/>
        <v>0</v>
      </c>
      <c r="S256" s="1">
        <f t="shared" si="13"/>
        <v>2588</v>
      </c>
    </row>
    <row r="257" spans="1:19" x14ac:dyDescent="0.25">
      <c r="A257" t="s">
        <v>359</v>
      </c>
      <c r="B257" t="s">
        <v>360</v>
      </c>
      <c r="C257" t="s">
        <v>529</v>
      </c>
      <c r="D257" t="s">
        <v>18</v>
      </c>
      <c r="E257" s="2">
        <v>107560</v>
      </c>
      <c r="G257" s="3">
        <v>44176</v>
      </c>
      <c r="H257" s="3">
        <v>43466</v>
      </c>
      <c r="J257" t="str">
        <f>VLOOKUP(B257,'[1]developer-agreement-contributio'!$A$1:$H$490, 1, FALSE)</f>
        <v>17/00557/S106/2</v>
      </c>
      <c r="K257" t="str">
        <f>VLOOKUP($B257,'[1]developer-agreement-contributio'!$A$1:$H$490, 3, FALSE)</f>
        <v>affordable-housing</v>
      </c>
      <c r="L257" t="str">
        <f>VLOOKUP(C257, '[2]developer-agreement'!$A$1:$I$152, 6, FALSE)</f>
        <v>16/01692/FUL</v>
      </c>
      <c r="M257" s="1">
        <f>VLOOKUP($B257,'[1]developer-agreement-contributio'!$A$1:$H$490, 4, FALSE)</f>
        <v>100000</v>
      </c>
      <c r="N257" s="3">
        <f>VLOOKUP($B257,'[1]developer-agreement-contributio'!$A$1:$H$490, 6, FALSE)</f>
        <v>42838</v>
      </c>
      <c r="O257" s="1">
        <f t="shared" si="16"/>
        <v>0</v>
      </c>
      <c r="P257" s="1">
        <f t="shared" si="16"/>
        <v>0</v>
      </c>
      <c r="Q257" s="1">
        <f t="shared" si="16"/>
        <v>107560</v>
      </c>
      <c r="R257" s="1">
        <f t="shared" si="16"/>
        <v>0</v>
      </c>
      <c r="S257" s="1">
        <f t="shared" si="13"/>
        <v>107560</v>
      </c>
    </row>
    <row r="258" spans="1:19" x14ac:dyDescent="0.25">
      <c r="A258" t="s">
        <v>361</v>
      </c>
      <c r="B258" t="s">
        <v>362</v>
      </c>
      <c r="C258" t="s">
        <v>529</v>
      </c>
      <c r="D258" t="s">
        <v>18</v>
      </c>
      <c r="E258" s="2">
        <v>25000</v>
      </c>
      <c r="G258" s="3">
        <v>44176</v>
      </c>
      <c r="H258" s="3">
        <v>43466</v>
      </c>
      <c r="J258" t="str">
        <f>VLOOKUP(B258,'[1]developer-agreement-contributio'!$A$1:$H$490, 1, FALSE)</f>
        <v>17/00557/S106/3</v>
      </c>
      <c r="K258" t="str">
        <f>VLOOKUP($B258,'[1]developer-agreement-contributio'!$A$1:$H$490, 3, FALSE)</f>
        <v>education</v>
      </c>
      <c r="L258" t="str">
        <f>VLOOKUP(C258, '[2]developer-agreement'!$A$1:$I$152, 6, FALSE)</f>
        <v>16/01692/FUL</v>
      </c>
      <c r="M258" s="1">
        <f>VLOOKUP($B258,'[1]developer-agreement-contributio'!$A$1:$H$490, 4, FALSE)</f>
        <v>24755</v>
      </c>
      <c r="N258" s="3">
        <f>VLOOKUP($B258,'[1]developer-agreement-contributio'!$A$1:$H$490, 6, FALSE)</f>
        <v>42838</v>
      </c>
      <c r="O258" s="1">
        <f t="shared" si="16"/>
        <v>0</v>
      </c>
      <c r="P258" s="1">
        <f t="shared" si="16"/>
        <v>0</v>
      </c>
      <c r="Q258" s="1">
        <f t="shared" si="16"/>
        <v>25000</v>
      </c>
      <c r="R258" s="1">
        <f t="shared" si="16"/>
        <v>0</v>
      </c>
      <c r="S258" s="1">
        <f t="shared" ref="S258:S321" si="17">Q258-R258</f>
        <v>25000</v>
      </c>
    </row>
    <row r="259" spans="1:19" x14ac:dyDescent="0.25">
      <c r="A259" t="s">
        <v>363</v>
      </c>
      <c r="B259" t="s">
        <v>364</v>
      </c>
      <c r="C259" t="s">
        <v>529</v>
      </c>
      <c r="D259" t="s">
        <v>18</v>
      </c>
      <c r="E259" s="2">
        <v>46713</v>
      </c>
      <c r="G259" s="3">
        <v>44176</v>
      </c>
      <c r="H259" s="3">
        <v>43466</v>
      </c>
      <c r="J259" t="str">
        <f>VLOOKUP(B259,'[1]developer-agreement-contributio'!$A$1:$H$490, 1, FALSE)</f>
        <v>17/00557/S106/4</v>
      </c>
      <c r="K259" t="str">
        <f>VLOOKUP($B259,'[1]developer-agreement-contributio'!$A$1:$H$490, 3, FALSE)</f>
        <v>education</v>
      </c>
      <c r="L259" t="str">
        <f>VLOOKUP(C259, '[2]developer-agreement'!$A$1:$I$152, 6, FALSE)</f>
        <v>16/01692/FUL</v>
      </c>
      <c r="M259" s="1">
        <f>VLOOKUP($B259,'[1]developer-agreement-contributio'!$A$1:$H$490, 4, FALSE)</f>
        <v>43430</v>
      </c>
      <c r="N259" s="3">
        <f>VLOOKUP($B259,'[1]developer-agreement-contributio'!$A$1:$H$490, 6, FALSE)</f>
        <v>42838</v>
      </c>
      <c r="O259" s="1">
        <f t="shared" si="16"/>
        <v>0</v>
      </c>
      <c r="P259" s="1">
        <f t="shared" si="16"/>
        <v>0</v>
      </c>
      <c r="Q259" s="1">
        <f t="shared" si="16"/>
        <v>46713</v>
      </c>
      <c r="R259" s="1">
        <f t="shared" si="16"/>
        <v>0</v>
      </c>
      <c r="S259" s="1">
        <f t="shared" si="17"/>
        <v>46713</v>
      </c>
    </row>
    <row r="260" spans="1:19" x14ac:dyDescent="0.25">
      <c r="A260" t="s">
        <v>365</v>
      </c>
      <c r="B260" t="s">
        <v>366</v>
      </c>
      <c r="C260" t="s">
        <v>529</v>
      </c>
      <c r="D260" t="s">
        <v>18</v>
      </c>
      <c r="E260" s="2">
        <v>1542</v>
      </c>
      <c r="G260" s="3">
        <v>44176</v>
      </c>
      <c r="H260" s="3">
        <v>43466</v>
      </c>
      <c r="J260" t="str">
        <f>VLOOKUP(B260,'[1]developer-agreement-contributio'!$A$1:$H$490, 1, FALSE)</f>
        <v>17/00557/S106/5</v>
      </c>
      <c r="K260" t="str">
        <f>VLOOKUP($B260,'[1]developer-agreement-contributio'!$A$1:$H$490, 3, FALSE)</f>
        <v>green-infrastructure</v>
      </c>
      <c r="L260" t="str">
        <f>VLOOKUP(C260, '[2]developer-agreement'!$A$1:$I$152, 6, FALSE)</f>
        <v>16/01692/FUL</v>
      </c>
      <c r="M260" s="1">
        <f>VLOOKUP($B260,'[1]developer-agreement-contributio'!$A$1:$H$490, 4, FALSE)</f>
        <v>1434</v>
      </c>
      <c r="N260" s="3">
        <f>VLOOKUP($B260,'[1]developer-agreement-contributio'!$A$1:$H$490, 6, FALSE)</f>
        <v>42838</v>
      </c>
      <c r="O260" s="1">
        <f t="shared" si="16"/>
        <v>0</v>
      </c>
      <c r="P260" s="1">
        <f t="shared" si="16"/>
        <v>0</v>
      </c>
      <c r="Q260" s="1">
        <f t="shared" si="16"/>
        <v>1542</v>
      </c>
      <c r="R260" s="1">
        <f t="shared" si="16"/>
        <v>0</v>
      </c>
      <c r="S260" s="1">
        <f t="shared" si="17"/>
        <v>1542</v>
      </c>
    </row>
    <row r="261" spans="1:19" x14ac:dyDescent="0.25">
      <c r="A261" t="s">
        <v>367</v>
      </c>
      <c r="B261" t="s">
        <v>368</v>
      </c>
      <c r="C261" t="s">
        <v>529</v>
      </c>
      <c r="D261" t="s">
        <v>18</v>
      </c>
      <c r="E261" s="2">
        <v>3636</v>
      </c>
      <c r="G261" s="3">
        <v>44176</v>
      </c>
      <c r="H261" s="3">
        <v>43466</v>
      </c>
      <c r="J261" t="str">
        <f>VLOOKUP(B261,'[1]developer-agreement-contributio'!$A$1:$H$490, 1, FALSE)</f>
        <v>17/00557/S106/6</v>
      </c>
      <c r="K261" t="str">
        <f>VLOOKUP($B261,'[1]developer-agreement-contributio'!$A$1:$H$490, 3, FALSE)</f>
        <v>open-space-and-leisure</v>
      </c>
      <c r="L261" t="str">
        <f>VLOOKUP(C261, '[2]developer-agreement'!$A$1:$I$152, 6, FALSE)</f>
        <v>16/01692/FUL</v>
      </c>
      <c r="M261" s="1">
        <f>VLOOKUP($B261,'[1]developer-agreement-contributio'!$A$1:$H$490, 4, FALSE)</f>
        <v>3381</v>
      </c>
      <c r="N261" s="3">
        <f>VLOOKUP($B261,'[1]developer-agreement-contributio'!$A$1:$H$490, 6, FALSE)</f>
        <v>42838</v>
      </c>
      <c r="O261" s="1">
        <f t="shared" si="16"/>
        <v>0</v>
      </c>
      <c r="P261" s="1">
        <f t="shared" si="16"/>
        <v>0</v>
      </c>
      <c r="Q261" s="1">
        <f t="shared" si="16"/>
        <v>3636</v>
      </c>
      <c r="R261" s="1">
        <f t="shared" si="16"/>
        <v>0</v>
      </c>
      <c r="S261" s="1">
        <f t="shared" si="17"/>
        <v>3636</v>
      </c>
    </row>
    <row r="262" spans="1:19" x14ac:dyDescent="0.25">
      <c r="A262" t="s">
        <v>460</v>
      </c>
      <c r="B262" t="s">
        <v>461</v>
      </c>
      <c r="C262" t="s">
        <v>536</v>
      </c>
      <c r="D262" t="s">
        <v>211</v>
      </c>
      <c r="E262" s="4">
        <v>202663</v>
      </c>
      <c r="G262" s="3">
        <v>44539</v>
      </c>
      <c r="H262" s="3">
        <v>44152</v>
      </c>
      <c r="J262" t="str">
        <f>VLOOKUP(B262,'[1]developer-agreement-contributio'!$A$1:$H$490, 1, FALSE)</f>
        <v>20/00033/S106/4</v>
      </c>
      <c r="K262" t="str">
        <f>VLOOKUP($B262,'[1]developer-agreement-contributio'!$A$1:$H$490, 3, FALSE)</f>
        <v>transport-and-travel</v>
      </c>
      <c r="L262" t="str">
        <f>VLOOKUP(C262, '[2]developer-agreement'!$A$1:$I$152, 6, FALSE)</f>
        <v>16/01889/FUL</v>
      </c>
      <c r="M262" s="1">
        <f>VLOOKUP($B262,'[1]developer-agreement-contributio'!$A$1:$H$490, 4, FALSE)</f>
        <v>1500</v>
      </c>
      <c r="N262" s="3">
        <f>VLOOKUP($B262,'[1]developer-agreement-contributio'!$A$1:$H$490, 6, FALSE)</f>
        <v>42852</v>
      </c>
      <c r="O262" s="1">
        <f t="shared" ref="O262:R283" si="18">SUMIFS($E:$E, $B:$B, $J262, $D:$D, O$1)</f>
        <v>0</v>
      </c>
      <c r="P262" s="1">
        <f t="shared" si="18"/>
        <v>202663</v>
      </c>
      <c r="Q262" s="1">
        <f t="shared" si="18"/>
        <v>0</v>
      </c>
      <c r="R262" s="1">
        <f t="shared" si="18"/>
        <v>0</v>
      </c>
      <c r="S262" s="1">
        <f t="shared" si="17"/>
        <v>0</v>
      </c>
    </row>
    <row r="263" spans="1:19" x14ac:dyDescent="0.25">
      <c r="A263" t="s">
        <v>388</v>
      </c>
      <c r="B263" t="s">
        <v>389</v>
      </c>
      <c r="C263" t="s">
        <v>531</v>
      </c>
      <c r="D263" t="s">
        <v>18</v>
      </c>
      <c r="E263" s="2">
        <v>2857</v>
      </c>
      <c r="G263" s="3">
        <v>44176</v>
      </c>
      <c r="H263" s="3">
        <v>43466</v>
      </c>
      <c r="J263" t="str">
        <f>VLOOKUP(B263,'[1]developer-agreement-contributio'!$A$1:$H$490, 1, FALSE)</f>
        <v>17/01202/S106/1</v>
      </c>
      <c r="K263" t="str">
        <f>VLOOKUP($B263,'[1]developer-agreement-contributio'!$A$1:$H$490, 3, FALSE)</f>
        <v>green-infrastructure</v>
      </c>
      <c r="L263" t="str">
        <f>VLOOKUP(C263, '[2]developer-agreement'!$A$1:$I$152, 6, FALSE)</f>
        <v>17/00531/FUL</v>
      </c>
      <c r="M263" s="1">
        <f>VLOOKUP($B263,'[1]developer-agreement-contributio'!$A$1:$H$490, 4, FALSE)</f>
        <v>2857</v>
      </c>
      <c r="N263" s="3">
        <f>VLOOKUP($B263,'[1]developer-agreement-contributio'!$A$1:$H$490, 6, FALSE)</f>
        <v>42955</v>
      </c>
      <c r="O263" s="1">
        <f t="shared" si="18"/>
        <v>0</v>
      </c>
      <c r="P263" s="1">
        <f t="shared" si="18"/>
        <v>0</v>
      </c>
      <c r="Q263" s="1">
        <f t="shared" si="18"/>
        <v>2857</v>
      </c>
      <c r="R263" s="1">
        <f t="shared" si="18"/>
        <v>0</v>
      </c>
      <c r="S263" s="1">
        <f t="shared" si="17"/>
        <v>2857</v>
      </c>
    </row>
    <row r="264" spans="1:19" x14ac:dyDescent="0.25">
      <c r="A264" t="s">
        <v>402</v>
      </c>
      <c r="B264" t="s">
        <v>403</v>
      </c>
      <c r="C264" t="s">
        <v>539</v>
      </c>
      <c r="D264" t="s">
        <v>18</v>
      </c>
      <c r="E264" s="2">
        <v>30000</v>
      </c>
      <c r="G264" s="3">
        <v>44176</v>
      </c>
      <c r="H264" s="3">
        <v>43466</v>
      </c>
      <c r="J264" t="str">
        <f>VLOOKUP(B264,'[1]developer-agreement-contributio'!$A$1:$H$490, 1, FALSE)</f>
        <v>18/00091/S106 /1</v>
      </c>
      <c r="K264" t="str">
        <f>VLOOKUP($B264,'[1]developer-agreement-contributio'!$A$1:$H$490, 3, FALSE)</f>
        <v>community-facilities</v>
      </c>
      <c r="L264" t="e">
        <f>VLOOKUP(C264, '[2]developer-agreement'!$A$1:$I$152, 6, FALSE)</f>
        <v>#N/A</v>
      </c>
      <c r="M264" s="1">
        <f>VLOOKUP($B264,'[1]developer-agreement-contributio'!$A$1:$H$490, 4, FALSE)</f>
        <v>30000</v>
      </c>
      <c r="N264" s="3">
        <f>VLOOKUP($B264,'[1]developer-agreement-contributio'!$A$1:$H$490, 6, FALSE)</f>
        <v>43119</v>
      </c>
      <c r="O264" s="1">
        <f t="shared" si="18"/>
        <v>0</v>
      </c>
      <c r="P264" s="1">
        <f t="shared" si="18"/>
        <v>0</v>
      </c>
      <c r="Q264" s="1">
        <f t="shared" si="18"/>
        <v>30000</v>
      </c>
      <c r="R264" s="1">
        <f t="shared" si="18"/>
        <v>0</v>
      </c>
      <c r="S264" s="1">
        <f t="shared" si="17"/>
        <v>30000</v>
      </c>
    </row>
    <row r="265" spans="1:19" x14ac:dyDescent="0.25">
      <c r="A265" t="s">
        <v>448</v>
      </c>
      <c r="B265" t="s">
        <v>449</v>
      </c>
      <c r="C265" t="s">
        <v>535</v>
      </c>
      <c r="D265" t="s">
        <v>11</v>
      </c>
      <c r="E265" s="2">
        <v>7537</v>
      </c>
      <c r="G265" s="3">
        <v>44176</v>
      </c>
      <c r="H265" s="3">
        <v>43800</v>
      </c>
      <c r="I265" s="3">
        <v>43800</v>
      </c>
      <c r="J265" t="str">
        <f>VLOOKUP(B265,'[1]developer-agreement-contributio'!$A$1:$H$490, 1, FALSE)</f>
        <v>19/00058/S106/1</v>
      </c>
      <c r="K265" t="str">
        <f>VLOOKUP($B265,'[1]developer-agreement-contributio'!$A$1:$H$490, 3, FALSE)</f>
        <v>other</v>
      </c>
      <c r="L265" t="str">
        <f>VLOOKUP(C265, '[2]developer-agreement'!$A$1:$I$152, 6, FALSE)</f>
        <v>17/01777/FUL</v>
      </c>
      <c r="M265" s="1">
        <f>VLOOKUP($B265,'[1]developer-agreement-contributio'!$A$1:$H$490, 4, FALSE)</f>
        <v>7200</v>
      </c>
      <c r="N265" s="3">
        <f>VLOOKUP($B265,'[1]developer-agreement-contributio'!$A$1:$H$490, 6, FALSE)</f>
        <v>43476</v>
      </c>
      <c r="O265" s="1">
        <f t="shared" si="18"/>
        <v>0</v>
      </c>
      <c r="P265" s="1">
        <f t="shared" si="18"/>
        <v>7537</v>
      </c>
      <c r="Q265" s="1">
        <f t="shared" si="18"/>
        <v>7537</v>
      </c>
      <c r="R265" s="1">
        <f t="shared" si="18"/>
        <v>0</v>
      </c>
      <c r="S265" s="1">
        <f t="shared" si="17"/>
        <v>7537</v>
      </c>
    </row>
    <row r="266" spans="1:19" x14ac:dyDescent="0.25">
      <c r="A266" t="s">
        <v>450</v>
      </c>
      <c r="B266" t="s">
        <v>449</v>
      </c>
      <c r="C266" t="s">
        <v>535</v>
      </c>
      <c r="D266" t="s">
        <v>18</v>
      </c>
      <c r="E266" s="2">
        <v>7537</v>
      </c>
      <c r="G266" s="3">
        <v>44176</v>
      </c>
      <c r="H266" s="3">
        <v>43800</v>
      </c>
      <c r="J266" t="str">
        <f>VLOOKUP(B266,'[1]developer-agreement-contributio'!$A$1:$H$490, 1, FALSE)</f>
        <v>19/00058/S106/1</v>
      </c>
      <c r="K266" t="str">
        <f>VLOOKUP($B266,'[1]developer-agreement-contributio'!$A$1:$H$490, 3, FALSE)</f>
        <v>other</v>
      </c>
      <c r="L266" t="str">
        <f>VLOOKUP(C266, '[2]developer-agreement'!$A$1:$I$152, 6, FALSE)</f>
        <v>17/01777/FUL</v>
      </c>
      <c r="M266" s="1">
        <f>VLOOKUP($B266,'[1]developer-agreement-contributio'!$A$1:$H$490, 4, FALSE)</f>
        <v>7200</v>
      </c>
      <c r="N266" s="3">
        <f>VLOOKUP($B266,'[1]developer-agreement-contributio'!$A$1:$H$490, 6, FALSE)</f>
        <v>43476</v>
      </c>
      <c r="O266" s="1">
        <f t="shared" si="18"/>
        <v>0</v>
      </c>
      <c r="P266" s="1">
        <f t="shared" si="18"/>
        <v>7537</v>
      </c>
      <c r="Q266" s="1">
        <f t="shared" si="18"/>
        <v>7537</v>
      </c>
      <c r="R266" s="1">
        <f t="shared" si="18"/>
        <v>0</v>
      </c>
      <c r="S266" s="1">
        <f t="shared" si="17"/>
        <v>7537</v>
      </c>
    </row>
    <row r="267" spans="1:19" x14ac:dyDescent="0.25">
      <c r="A267" t="s">
        <v>462</v>
      </c>
      <c r="B267" t="s">
        <v>463</v>
      </c>
      <c r="C267" t="s">
        <v>537</v>
      </c>
      <c r="D267" t="s">
        <v>211</v>
      </c>
      <c r="E267" s="4">
        <v>53125</v>
      </c>
      <c r="G267" s="3">
        <v>44539</v>
      </c>
      <c r="H267" s="3">
        <v>44152</v>
      </c>
      <c r="J267" t="str">
        <f>VLOOKUP(B267,'[1]developer-agreement-contributio'!$A$1:$H$490, 1, FALSE)</f>
        <v>20/01140/S106/3</v>
      </c>
      <c r="K267" t="str">
        <f>VLOOKUP($B267,'[1]developer-agreement-contributio'!$A$1:$H$490, 3, FALSE)</f>
        <v>education</v>
      </c>
      <c r="L267" t="str">
        <f>VLOOKUP(C267, '[2]developer-agreement'!$A$1:$I$152, 6, FALSE)</f>
        <v>19/01280/FUL</v>
      </c>
      <c r="M267" s="1">
        <f>VLOOKUP($B267,'[1]developer-agreement-contributio'!$A$1:$H$490, 4, FALSE)</f>
        <v>212500</v>
      </c>
      <c r="N267" s="3">
        <f>VLOOKUP($B267,'[1]developer-agreement-contributio'!$A$1:$H$490, 6, FALSE)</f>
        <v>44055</v>
      </c>
      <c r="O267" s="1">
        <f t="shared" si="18"/>
        <v>0</v>
      </c>
      <c r="P267" s="1">
        <f t="shared" si="18"/>
        <v>53125</v>
      </c>
      <c r="Q267" s="1">
        <f t="shared" si="18"/>
        <v>0</v>
      </c>
      <c r="R267" s="1">
        <f t="shared" si="18"/>
        <v>0</v>
      </c>
      <c r="S267" s="1">
        <f t="shared" si="17"/>
        <v>0</v>
      </c>
    </row>
    <row r="268" spans="1:19" x14ac:dyDescent="0.25">
      <c r="A268" t="s">
        <v>464</v>
      </c>
      <c r="B268" t="s">
        <v>465</v>
      </c>
      <c r="C268" t="s">
        <v>537</v>
      </c>
      <c r="D268" t="s">
        <v>18</v>
      </c>
      <c r="E268" s="2">
        <v>3900</v>
      </c>
      <c r="G268" s="3">
        <v>44178</v>
      </c>
      <c r="H268" s="3">
        <v>43466</v>
      </c>
      <c r="J268" t="str">
        <f>VLOOKUP(B268,'[1]developer-agreement-contributio'!$A$1:$H$490, 1, FALSE)</f>
        <v>20/01140/S106/5</v>
      </c>
      <c r="K268" t="str">
        <f>VLOOKUP($B268,'[1]developer-agreement-contributio'!$A$1:$H$490, 3, FALSE)</f>
        <v>open-space-and-leisure</v>
      </c>
      <c r="L268" t="str">
        <f>VLOOKUP(C268, '[2]developer-agreement'!$A$1:$I$152, 6, FALSE)</f>
        <v>19/01280/FUL</v>
      </c>
      <c r="M268" s="1">
        <f>VLOOKUP($B268,'[1]developer-agreement-contributio'!$A$1:$H$490, 4, FALSE)</f>
        <v>48375</v>
      </c>
      <c r="N268" s="3">
        <f>VLOOKUP($B268,'[1]developer-agreement-contributio'!$A$1:$H$490, 6, FALSE)</f>
        <v>44055</v>
      </c>
      <c r="O268" s="1">
        <f t="shared" si="18"/>
        <v>0</v>
      </c>
      <c r="P268" s="1">
        <f t="shared" si="18"/>
        <v>0</v>
      </c>
      <c r="Q268" s="1">
        <f t="shared" si="18"/>
        <v>13060</v>
      </c>
      <c r="R268" s="1">
        <f t="shared" si="18"/>
        <v>0</v>
      </c>
      <c r="S268" s="1">
        <f t="shared" si="17"/>
        <v>13060</v>
      </c>
    </row>
    <row r="269" spans="1:19" x14ac:dyDescent="0.25">
      <c r="A269" t="s">
        <v>464</v>
      </c>
      <c r="B269" t="s">
        <v>465</v>
      </c>
      <c r="C269" t="s">
        <v>537</v>
      </c>
      <c r="D269" t="s">
        <v>18</v>
      </c>
      <c r="E269" s="2">
        <v>9160</v>
      </c>
      <c r="G269" s="3">
        <v>44176</v>
      </c>
      <c r="H269" s="3">
        <v>43466</v>
      </c>
      <c r="J269" t="str">
        <f>VLOOKUP(B269,'[1]developer-agreement-contributio'!$A$1:$H$490, 1, FALSE)</f>
        <v>20/01140/S106/5</v>
      </c>
      <c r="K269" t="str">
        <f>VLOOKUP($B269,'[1]developer-agreement-contributio'!$A$1:$H$490, 3, FALSE)</f>
        <v>open-space-and-leisure</v>
      </c>
      <c r="L269" t="str">
        <f>VLOOKUP(C269, '[2]developer-agreement'!$A$1:$I$152, 6, FALSE)</f>
        <v>19/01280/FUL</v>
      </c>
      <c r="M269" s="1">
        <f>VLOOKUP($B269,'[1]developer-agreement-contributio'!$A$1:$H$490, 4, FALSE)</f>
        <v>48375</v>
      </c>
      <c r="N269" s="3">
        <f>VLOOKUP($B269,'[1]developer-agreement-contributio'!$A$1:$H$490, 6, FALSE)</f>
        <v>44055</v>
      </c>
      <c r="O269" s="1">
        <f t="shared" si="18"/>
        <v>0</v>
      </c>
      <c r="P269" s="1">
        <f t="shared" si="18"/>
        <v>0</v>
      </c>
      <c r="Q269" s="1">
        <f t="shared" si="18"/>
        <v>13060</v>
      </c>
      <c r="R269" s="1">
        <f t="shared" si="18"/>
        <v>0</v>
      </c>
      <c r="S269" s="1">
        <f t="shared" si="17"/>
        <v>13060</v>
      </c>
    </row>
    <row r="270" spans="1:19" x14ac:dyDescent="0.25">
      <c r="A270" t="s">
        <v>466</v>
      </c>
      <c r="B270" t="s">
        <v>467</v>
      </c>
      <c r="C270" t="s">
        <v>537</v>
      </c>
      <c r="D270" t="s">
        <v>18</v>
      </c>
      <c r="E270" s="2">
        <v>9160</v>
      </c>
      <c r="G270" s="3">
        <v>44177</v>
      </c>
      <c r="H270" s="3">
        <v>43466</v>
      </c>
      <c r="J270" t="str">
        <f>VLOOKUP(B270,'[1]developer-agreement-contributio'!$A$1:$H$490, 1, FALSE)</f>
        <v>20/01140/S106/6</v>
      </c>
      <c r="K270" t="str">
        <f>VLOOKUP($B270,'[1]developer-agreement-contributio'!$A$1:$H$490, 3, FALSE)</f>
        <v>open-space-and-leisure</v>
      </c>
      <c r="L270" t="str">
        <f>VLOOKUP(C270, '[2]developer-agreement'!$A$1:$I$152, 6, FALSE)</f>
        <v>19/01280/FUL</v>
      </c>
      <c r="M270" s="1">
        <f>VLOOKUP($B270,'[1]developer-agreement-contributio'!$A$1:$H$490, 4, FALSE)</f>
        <v>41062</v>
      </c>
      <c r="N270" s="3">
        <f>VLOOKUP($B270,'[1]developer-agreement-contributio'!$A$1:$H$490, 6, FALSE)</f>
        <v>44055</v>
      </c>
      <c r="O270" s="1">
        <f t="shared" si="18"/>
        <v>0</v>
      </c>
      <c r="P270" s="1">
        <f t="shared" si="18"/>
        <v>0</v>
      </c>
      <c r="Q270" s="1">
        <f t="shared" si="18"/>
        <v>13060</v>
      </c>
      <c r="R270" s="1">
        <f t="shared" si="18"/>
        <v>0</v>
      </c>
      <c r="S270" s="1">
        <f t="shared" si="17"/>
        <v>13060</v>
      </c>
    </row>
    <row r="271" spans="1:19" x14ac:dyDescent="0.25">
      <c r="A271" t="s">
        <v>466</v>
      </c>
      <c r="B271" t="s">
        <v>467</v>
      </c>
      <c r="C271" t="s">
        <v>537</v>
      </c>
      <c r="D271" t="s">
        <v>18</v>
      </c>
      <c r="E271" s="2">
        <v>3900</v>
      </c>
      <c r="G271" s="3">
        <v>44176</v>
      </c>
      <c r="H271" s="3">
        <v>43466</v>
      </c>
      <c r="J271" t="str">
        <f>VLOOKUP(B271,'[1]developer-agreement-contributio'!$A$1:$H$490, 1, FALSE)</f>
        <v>20/01140/S106/6</v>
      </c>
      <c r="K271" t="str">
        <f>VLOOKUP($B271,'[1]developer-agreement-contributio'!$A$1:$H$490, 3, FALSE)</f>
        <v>open-space-and-leisure</v>
      </c>
      <c r="L271" t="str">
        <f>VLOOKUP(C271, '[2]developer-agreement'!$A$1:$I$152, 6, FALSE)</f>
        <v>19/01280/FUL</v>
      </c>
      <c r="M271" s="1">
        <f>VLOOKUP($B271,'[1]developer-agreement-contributio'!$A$1:$H$490, 4, FALSE)</f>
        <v>41062</v>
      </c>
      <c r="N271" s="3">
        <f>VLOOKUP($B271,'[1]developer-agreement-contributio'!$A$1:$H$490, 6, FALSE)</f>
        <v>44055</v>
      </c>
      <c r="O271" s="1">
        <f t="shared" si="18"/>
        <v>0</v>
      </c>
      <c r="P271" s="1">
        <f t="shared" si="18"/>
        <v>0</v>
      </c>
      <c r="Q271" s="1">
        <f t="shared" si="18"/>
        <v>13060</v>
      </c>
      <c r="R271" s="1">
        <f t="shared" si="18"/>
        <v>0</v>
      </c>
      <c r="S271" s="1">
        <f t="shared" si="17"/>
        <v>13060</v>
      </c>
    </row>
    <row r="272" spans="1:19" x14ac:dyDescent="0.25">
      <c r="A272" t="s">
        <v>416</v>
      </c>
      <c r="B272" t="s">
        <v>417</v>
      </c>
      <c r="C272" t="s">
        <v>417</v>
      </c>
      <c r="D272" t="s">
        <v>418</v>
      </c>
      <c r="E272" s="2">
        <v>36840</v>
      </c>
      <c r="G272" s="3">
        <v>44176</v>
      </c>
      <c r="H272" s="3">
        <v>43788</v>
      </c>
      <c r="J272" t="str">
        <f>VLOOKUP(B272,'[1]developer-agreement-contributio'!$A$1:$H$490, 1, FALSE)</f>
        <v>18/01458/FUL/0001</v>
      </c>
      <c r="K272" t="str">
        <f>VLOOKUP($B272,'[1]developer-agreement-contributio'!$A$1:$H$490, 3, FALSE)</f>
        <v>CIL</v>
      </c>
      <c r="L272" t="str">
        <f>VLOOKUP(C272, '[2]developer-agreement'!$A$1:$I$152, 6, FALSE)</f>
        <v>18/01458/FUL</v>
      </c>
      <c r="M272" s="1">
        <f>VLOOKUP($B272,'[1]developer-agreement-contributio'!$A$1:$H$490, 4, FALSE)</f>
        <v>18420</v>
      </c>
      <c r="N272" s="3">
        <f>VLOOKUP($B272,'[1]developer-agreement-contributio'!$A$1:$H$490, 6, FALSE)</f>
        <v>44176</v>
      </c>
      <c r="O272" s="1">
        <f t="shared" si="18"/>
        <v>36840</v>
      </c>
      <c r="P272" s="1">
        <f t="shared" si="18"/>
        <v>-18420</v>
      </c>
      <c r="Q272" s="1">
        <f t="shared" si="18"/>
        <v>0</v>
      </c>
      <c r="R272" s="1">
        <f t="shared" si="18"/>
        <v>0</v>
      </c>
      <c r="S272" s="1">
        <f t="shared" si="17"/>
        <v>0</v>
      </c>
    </row>
    <row r="273" spans="1:19" x14ac:dyDescent="0.25">
      <c r="A273" t="s">
        <v>419</v>
      </c>
      <c r="B273" t="s">
        <v>417</v>
      </c>
      <c r="C273" t="s">
        <v>417</v>
      </c>
      <c r="D273" t="s">
        <v>211</v>
      </c>
      <c r="E273" s="2">
        <v>-18420</v>
      </c>
      <c r="G273" s="3">
        <v>44176</v>
      </c>
      <c r="H273" s="3">
        <v>43857</v>
      </c>
      <c r="J273" t="str">
        <f>VLOOKUP(B273,'[1]developer-agreement-contributio'!$A$1:$H$490, 1, FALSE)</f>
        <v>18/01458/FUL/0001</v>
      </c>
      <c r="K273" t="str">
        <f>VLOOKUP($B273,'[1]developer-agreement-contributio'!$A$1:$H$490, 3, FALSE)</f>
        <v>CIL</v>
      </c>
      <c r="L273" t="str">
        <f>VLOOKUP(C273, '[2]developer-agreement'!$A$1:$I$152, 6, FALSE)</f>
        <v>18/01458/FUL</v>
      </c>
      <c r="M273" s="1">
        <f>VLOOKUP($B273,'[1]developer-agreement-contributio'!$A$1:$H$490, 4, FALSE)</f>
        <v>18420</v>
      </c>
      <c r="N273" s="3">
        <f>VLOOKUP($B273,'[1]developer-agreement-contributio'!$A$1:$H$490, 6, FALSE)</f>
        <v>44176</v>
      </c>
      <c r="O273" s="1">
        <f t="shared" si="18"/>
        <v>36840</v>
      </c>
      <c r="P273" s="1">
        <f t="shared" si="18"/>
        <v>-18420</v>
      </c>
      <c r="Q273" s="1">
        <f t="shared" si="18"/>
        <v>0</v>
      </c>
      <c r="R273" s="1">
        <f t="shared" si="18"/>
        <v>0</v>
      </c>
      <c r="S273" s="1">
        <f t="shared" si="17"/>
        <v>0</v>
      </c>
    </row>
    <row r="274" spans="1:19" x14ac:dyDescent="0.25">
      <c r="A274" t="s">
        <v>451</v>
      </c>
      <c r="B274" t="s">
        <v>452</v>
      </c>
      <c r="C274" t="s">
        <v>452</v>
      </c>
      <c r="D274" t="s">
        <v>418</v>
      </c>
      <c r="E274" s="2">
        <v>1501</v>
      </c>
      <c r="G274" s="3">
        <v>44176</v>
      </c>
      <c r="H274" s="3">
        <v>43836</v>
      </c>
      <c r="J274" t="str">
        <f>VLOOKUP(B274,'[1]developer-agreement-contributio'!$A$1:$H$490, 1, FALSE)</f>
        <v>19/00148/FUL/0001</v>
      </c>
      <c r="K274" t="str">
        <f>VLOOKUP($B274,'[1]developer-agreement-contributio'!$A$1:$H$490, 3, FALSE)</f>
        <v>CIL</v>
      </c>
      <c r="L274" t="str">
        <f>VLOOKUP(C274, '[2]developer-agreement'!$A$1:$I$152, 6, FALSE)</f>
        <v>19/00148/FUL</v>
      </c>
      <c r="M274" s="1">
        <f>VLOOKUP($B274,'[1]developer-agreement-contributio'!$A$1:$H$490, 4, FALSE)</f>
        <v>1501</v>
      </c>
      <c r="N274" s="3">
        <f>VLOOKUP($B274,'[1]developer-agreement-contributio'!$A$1:$H$490, 6, FALSE)</f>
        <v>44176</v>
      </c>
      <c r="O274" s="1">
        <f t="shared" si="18"/>
        <v>1501</v>
      </c>
      <c r="P274" s="1">
        <f t="shared" si="18"/>
        <v>-1501</v>
      </c>
      <c r="Q274" s="1">
        <f t="shared" si="18"/>
        <v>0</v>
      </c>
      <c r="R274" s="1">
        <f t="shared" si="18"/>
        <v>0</v>
      </c>
      <c r="S274" s="1">
        <f t="shared" si="17"/>
        <v>0</v>
      </c>
    </row>
    <row r="275" spans="1:19" x14ac:dyDescent="0.25">
      <c r="A275" t="s">
        <v>453</v>
      </c>
      <c r="B275" t="s">
        <v>452</v>
      </c>
      <c r="C275" t="s">
        <v>452</v>
      </c>
      <c r="D275" t="s">
        <v>211</v>
      </c>
      <c r="E275" s="2">
        <v>-1501</v>
      </c>
      <c r="G275" s="3">
        <v>44176</v>
      </c>
      <c r="H275" s="3">
        <v>43843</v>
      </c>
      <c r="J275" t="str">
        <f>VLOOKUP(B275,'[1]developer-agreement-contributio'!$A$1:$H$490, 1, FALSE)</f>
        <v>19/00148/FUL/0001</v>
      </c>
      <c r="K275" t="str">
        <f>VLOOKUP($B275,'[1]developer-agreement-contributio'!$A$1:$H$490, 3, FALSE)</f>
        <v>CIL</v>
      </c>
      <c r="L275" t="str">
        <f>VLOOKUP(C275, '[2]developer-agreement'!$A$1:$I$152, 6, FALSE)</f>
        <v>19/00148/FUL</v>
      </c>
      <c r="M275" s="1">
        <f>VLOOKUP($B275,'[1]developer-agreement-contributio'!$A$1:$H$490, 4, FALSE)</f>
        <v>1501</v>
      </c>
      <c r="N275" s="3">
        <f>VLOOKUP($B275,'[1]developer-agreement-contributio'!$A$1:$H$490, 6, FALSE)</f>
        <v>44176</v>
      </c>
      <c r="O275" s="1">
        <f t="shared" si="18"/>
        <v>1501</v>
      </c>
      <c r="P275" s="1">
        <f t="shared" si="18"/>
        <v>-1501</v>
      </c>
      <c r="Q275" s="1">
        <f t="shared" si="18"/>
        <v>0</v>
      </c>
      <c r="R275" s="1">
        <f t="shared" si="18"/>
        <v>0</v>
      </c>
      <c r="S275" s="1">
        <f t="shared" si="17"/>
        <v>0</v>
      </c>
    </row>
    <row r="276" spans="1:19" x14ac:dyDescent="0.25">
      <c r="A276" t="s">
        <v>454</v>
      </c>
      <c r="B276" t="s">
        <v>455</v>
      </c>
      <c r="C276" t="s">
        <v>455</v>
      </c>
      <c r="D276" t="s">
        <v>418</v>
      </c>
      <c r="E276" s="2">
        <v>1823.8</v>
      </c>
      <c r="G276" s="3">
        <v>44176</v>
      </c>
      <c r="H276" s="3">
        <v>43812</v>
      </c>
      <c r="J276" t="str">
        <f>VLOOKUP(B276,'[1]developer-agreement-contributio'!$A$1:$H$490, 1, FALSE)</f>
        <v>19/00425/FUL/0001</v>
      </c>
      <c r="K276" t="str">
        <f>VLOOKUP($B276,'[1]developer-agreement-contributio'!$A$1:$H$490, 3, FALSE)</f>
        <v>CIL</v>
      </c>
      <c r="L276" t="str">
        <f>VLOOKUP(C276, '[2]developer-agreement'!$A$1:$I$152, 6, FALSE)</f>
        <v>19/00425/FUL</v>
      </c>
      <c r="M276" s="1">
        <f>VLOOKUP($B276,'[1]developer-agreement-contributio'!$A$1:$H$490, 4, FALSE)</f>
        <v>1823.8</v>
      </c>
      <c r="N276" s="3">
        <f>VLOOKUP($B276,'[1]developer-agreement-contributio'!$A$1:$H$490, 6, FALSE)</f>
        <v>44176</v>
      </c>
      <c r="O276" s="1">
        <f t="shared" si="18"/>
        <v>1823.8</v>
      </c>
      <c r="P276" s="1">
        <f t="shared" si="18"/>
        <v>-1823.8</v>
      </c>
      <c r="Q276" s="1">
        <f t="shared" si="18"/>
        <v>0</v>
      </c>
      <c r="R276" s="1">
        <f t="shared" si="18"/>
        <v>0</v>
      </c>
      <c r="S276" s="1">
        <f t="shared" si="17"/>
        <v>0</v>
      </c>
    </row>
    <row r="277" spans="1:19" x14ac:dyDescent="0.25">
      <c r="A277" t="s">
        <v>456</v>
      </c>
      <c r="B277" t="s">
        <v>455</v>
      </c>
      <c r="C277" t="s">
        <v>455</v>
      </c>
      <c r="D277" t="s">
        <v>211</v>
      </c>
      <c r="E277" s="2">
        <v>-1823.8</v>
      </c>
      <c r="G277" s="3">
        <v>44176</v>
      </c>
      <c r="H277" s="3">
        <v>43854</v>
      </c>
      <c r="J277" t="str">
        <f>VLOOKUP(B277,'[1]developer-agreement-contributio'!$A$1:$H$490, 1, FALSE)</f>
        <v>19/00425/FUL/0001</v>
      </c>
      <c r="K277" t="str">
        <f>VLOOKUP($B277,'[1]developer-agreement-contributio'!$A$1:$H$490, 3, FALSE)</f>
        <v>CIL</v>
      </c>
      <c r="L277" t="str">
        <f>VLOOKUP(C277, '[2]developer-agreement'!$A$1:$I$152, 6, FALSE)</f>
        <v>19/00425/FUL</v>
      </c>
      <c r="M277" s="1">
        <f>VLOOKUP($B277,'[1]developer-agreement-contributio'!$A$1:$H$490, 4, FALSE)</f>
        <v>1823.8</v>
      </c>
      <c r="N277" s="3">
        <f>VLOOKUP($B277,'[1]developer-agreement-contributio'!$A$1:$H$490, 6, FALSE)</f>
        <v>44176</v>
      </c>
      <c r="O277" s="1">
        <f t="shared" si="18"/>
        <v>1823.8</v>
      </c>
      <c r="P277" s="1">
        <f t="shared" si="18"/>
        <v>-1823.8</v>
      </c>
      <c r="Q277" s="1">
        <f t="shared" si="18"/>
        <v>0</v>
      </c>
      <c r="R277" s="1">
        <f t="shared" si="18"/>
        <v>0</v>
      </c>
      <c r="S277" s="1">
        <f t="shared" si="17"/>
        <v>0</v>
      </c>
    </row>
    <row r="278" spans="1:19" x14ac:dyDescent="0.25">
      <c r="A278" t="s">
        <v>457</v>
      </c>
      <c r="B278" t="s">
        <v>458</v>
      </c>
      <c r="C278" t="s">
        <v>458</v>
      </c>
      <c r="D278" t="s">
        <v>418</v>
      </c>
      <c r="E278" s="2">
        <v>2424</v>
      </c>
      <c r="G278" s="3">
        <v>44176</v>
      </c>
      <c r="H278" s="3">
        <v>43819</v>
      </c>
      <c r="J278" t="str">
        <f>VLOOKUP(B278,'[1]developer-agreement-contributio'!$A$1:$H$490, 1, FALSE)</f>
        <v>19/01122/FULH/0001</v>
      </c>
      <c r="K278" t="str">
        <f>VLOOKUP($B278,'[1]developer-agreement-contributio'!$A$1:$H$490, 3, FALSE)</f>
        <v>CIL</v>
      </c>
      <c r="L278" t="str">
        <f>VLOOKUP(C278, '[2]developer-agreement'!$A$1:$I$152, 6, FALSE)</f>
        <v>19/01122/FULH</v>
      </c>
      <c r="M278" s="1">
        <f>VLOOKUP($B278,'[1]developer-agreement-contributio'!$A$1:$H$490, 4, FALSE)</f>
        <v>2424</v>
      </c>
      <c r="N278" s="3">
        <f>VLOOKUP($B278,'[1]developer-agreement-contributio'!$A$1:$H$490, 6, FALSE)</f>
        <v>44176</v>
      </c>
      <c r="O278" s="1">
        <f t="shared" si="18"/>
        <v>2424</v>
      </c>
      <c r="P278" s="1">
        <f t="shared" si="18"/>
        <v>-2424</v>
      </c>
      <c r="Q278" s="1">
        <f t="shared" si="18"/>
        <v>0</v>
      </c>
      <c r="R278" s="1">
        <f t="shared" si="18"/>
        <v>0</v>
      </c>
      <c r="S278" s="1">
        <f t="shared" si="17"/>
        <v>0</v>
      </c>
    </row>
    <row r="279" spans="1:19" x14ac:dyDescent="0.25">
      <c r="A279" t="s">
        <v>459</v>
      </c>
      <c r="B279" t="s">
        <v>458</v>
      </c>
      <c r="C279" t="s">
        <v>458</v>
      </c>
      <c r="D279" t="s">
        <v>211</v>
      </c>
      <c r="E279" s="2">
        <v>-2424</v>
      </c>
      <c r="G279" s="3">
        <v>44176</v>
      </c>
      <c r="H279" s="3">
        <v>43836</v>
      </c>
      <c r="J279" t="str">
        <f>VLOOKUP(B279,'[1]developer-agreement-contributio'!$A$1:$H$490, 1, FALSE)</f>
        <v>19/01122/FULH/0001</v>
      </c>
      <c r="K279" t="str">
        <f>VLOOKUP($B279,'[1]developer-agreement-contributio'!$A$1:$H$490, 3, FALSE)</f>
        <v>CIL</v>
      </c>
      <c r="L279" t="str">
        <f>VLOOKUP(C279, '[2]developer-agreement'!$A$1:$I$152, 6, FALSE)</f>
        <v>19/01122/FULH</v>
      </c>
      <c r="M279" s="1">
        <f>VLOOKUP($B279,'[1]developer-agreement-contributio'!$A$1:$H$490, 4, FALSE)</f>
        <v>2424</v>
      </c>
      <c r="N279" s="3">
        <f>VLOOKUP($B279,'[1]developer-agreement-contributio'!$A$1:$H$490, 6, FALSE)</f>
        <v>44176</v>
      </c>
      <c r="O279" s="1">
        <f t="shared" si="18"/>
        <v>2424</v>
      </c>
      <c r="P279" s="1">
        <f t="shared" si="18"/>
        <v>-2424</v>
      </c>
      <c r="Q279" s="1">
        <f t="shared" si="18"/>
        <v>0</v>
      </c>
      <c r="R279" s="1">
        <f t="shared" si="18"/>
        <v>0</v>
      </c>
      <c r="S279" s="1">
        <f t="shared" si="17"/>
        <v>0</v>
      </c>
    </row>
    <row r="280" spans="1:19" x14ac:dyDescent="0.25">
      <c r="A280" t="s">
        <v>468</v>
      </c>
      <c r="B280" t="s">
        <v>469</v>
      </c>
      <c r="C280" t="s">
        <v>469</v>
      </c>
      <c r="D280" t="s">
        <v>418</v>
      </c>
      <c r="E280">
        <v>9331.2000000000007</v>
      </c>
      <c r="G280" s="3">
        <v>44552</v>
      </c>
      <c r="H280" s="3">
        <v>44196</v>
      </c>
      <c r="J280" t="str">
        <f>VLOOKUP(B280,'[1]developer-agreement-contributio'!$A$1:$H$490, 1, FALSE)</f>
        <v>19/00695/FUL/0001</v>
      </c>
      <c r="K280" t="str">
        <f>VLOOKUP($B280,'[1]developer-agreement-contributio'!$A$1:$H$490, 3, FALSE)</f>
        <v>CIL</v>
      </c>
      <c r="L280" t="str">
        <f>VLOOKUP(C280, '[2]developer-agreement'!$A$1:$I$152, 6, FALSE)</f>
        <v>19/00695/FUL</v>
      </c>
      <c r="M280" s="1">
        <f>VLOOKUP($B280,'[1]developer-agreement-contributio'!$A$1:$H$490, 4, FALSE)</f>
        <v>9331.2000000000007</v>
      </c>
      <c r="N280" s="3">
        <f>VLOOKUP($B280,'[1]developer-agreement-contributio'!$A$1:$H$490, 6, FALSE)</f>
        <v>44552</v>
      </c>
      <c r="O280" s="1">
        <f t="shared" si="18"/>
        <v>9331.2000000000007</v>
      </c>
      <c r="P280" s="1">
        <f t="shared" si="18"/>
        <v>-9331.2000000000007</v>
      </c>
      <c r="Q280" s="1">
        <f t="shared" si="18"/>
        <v>0</v>
      </c>
      <c r="R280" s="1">
        <f t="shared" si="18"/>
        <v>0</v>
      </c>
      <c r="S280" s="1">
        <f t="shared" si="17"/>
        <v>0</v>
      </c>
    </row>
    <row r="281" spans="1:19" x14ac:dyDescent="0.25">
      <c r="A281" t="s">
        <v>474</v>
      </c>
      <c r="B281" t="s">
        <v>469</v>
      </c>
      <c r="C281" t="s">
        <v>469</v>
      </c>
      <c r="D281" t="s">
        <v>211</v>
      </c>
      <c r="E281" s="5">
        <v>-9331.2000000000007</v>
      </c>
      <c r="G281" s="3">
        <v>44552</v>
      </c>
      <c r="H281" s="3">
        <v>44251</v>
      </c>
      <c r="J281" t="str">
        <f>VLOOKUP(B281,'[1]developer-agreement-contributio'!$A$1:$H$490, 1, FALSE)</f>
        <v>19/00695/FUL/0001</v>
      </c>
      <c r="K281" t="str">
        <f>VLOOKUP($B281,'[1]developer-agreement-contributio'!$A$1:$H$490, 3, FALSE)</f>
        <v>CIL</v>
      </c>
      <c r="L281" t="str">
        <f>VLOOKUP(C281, '[2]developer-agreement'!$A$1:$I$152, 6, FALSE)</f>
        <v>19/00695/FUL</v>
      </c>
      <c r="M281" s="1">
        <f>VLOOKUP($B281,'[1]developer-agreement-contributio'!$A$1:$H$490, 4, FALSE)</f>
        <v>9331.2000000000007</v>
      </c>
      <c r="N281" s="3">
        <f>VLOOKUP($B281,'[1]developer-agreement-contributio'!$A$1:$H$490, 6, FALSE)</f>
        <v>44552</v>
      </c>
      <c r="O281" s="1">
        <f t="shared" si="18"/>
        <v>9331.2000000000007</v>
      </c>
      <c r="P281" s="1">
        <f t="shared" si="18"/>
        <v>-9331.2000000000007</v>
      </c>
      <c r="Q281" s="1">
        <f t="shared" si="18"/>
        <v>0</v>
      </c>
      <c r="R281" s="1">
        <f t="shared" si="18"/>
        <v>0</v>
      </c>
      <c r="S281" s="1">
        <f t="shared" si="17"/>
        <v>0</v>
      </c>
    </row>
    <row r="282" spans="1:19" x14ac:dyDescent="0.25">
      <c r="A282" t="s">
        <v>470</v>
      </c>
      <c r="B282" t="s">
        <v>471</v>
      </c>
      <c r="C282" t="s">
        <v>471</v>
      </c>
      <c r="D282" t="s">
        <v>418</v>
      </c>
      <c r="E282">
        <v>149765.6</v>
      </c>
      <c r="G282" s="3">
        <v>44552</v>
      </c>
      <c r="H282" s="3">
        <v>44083</v>
      </c>
      <c r="J282" t="str">
        <f>VLOOKUP(B282,'[1]developer-agreement-contributio'!$A$1:$H$490, 1, FALSE)</f>
        <v>19/01280/FUL/0001</v>
      </c>
      <c r="K282" t="str">
        <f>VLOOKUP($B282,'[1]developer-agreement-contributio'!$A$1:$H$490, 3, FALSE)</f>
        <v>CIL</v>
      </c>
      <c r="L282" t="str">
        <f>VLOOKUP(C282, '[2]developer-agreement'!$A$1:$I$152, 6, FALSE)</f>
        <v>19/01280/FUL</v>
      </c>
      <c r="M282" s="1">
        <f>VLOOKUP($B282,'[1]developer-agreement-contributio'!$A$1:$H$490, 4, FALSE)</f>
        <v>149765.6</v>
      </c>
      <c r="N282" s="3">
        <f>VLOOKUP($B282,'[1]developer-agreement-contributio'!$A$1:$H$490, 6, FALSE)</f>
        <v>44552</v>
      </c>
      <c r="O282" s="1">
        <f t="shared" si="18"/>
        <v>149765.6</v>
      </c>
      <c r="P282" s="1">
        <f t="shared" si="18"/>
        <v>0</v>
      </c>
      <c r="Q282" s="1">
        <f t="shared" si="18"/>
        <v>0</v>
      </c>
      <c r="R282" s="1">
        <f t="shared" si="18"/>
        <v>0</v>
      </c>
      <c r="S282" s="1">
        <f t="shared" si="17"/>
        <v>0</v>
      </c>
    </row>
    <row r="283" spans="1:19" x14ac:dyDescent="0.25">
      <c r="A283" t="s">
        <v>472</v>
      </c>
      <c r="B283" t="s">
        <v>473</v>
      </c>
      <c r="C283" t="s">
        <v>473</v>
      </c>
      <c r="D283" t="s">
        <v>418</v>
      </c>
      <c r="E283">
        <v>1588.11</v>
      </c>
      <c r="G283" s="3">
        <v>44552</v>
      </c>
      <c r="H283" s="3">
        <v>44270</v>
      </c>
      <c r="J283" t="str">
        <f>VLOOKUP(B283,'[1]developer-agreement-contributio'!$A$1:$H$490, 1, FALSE)</f>
        <v>20/00681/FUL/0001</v>
      </c>
      <c r="K283" t="str">
        <f>VLOOKUP($B283,'[1]developer-agreement-contributio'!$A$1:$H$490, 3, FALSE)</f>
        <v>CIL</v>
      </c>
      <c r="L283" t="e">
        <f>VLOOKUP(C283, '[2]developer-agreement'!$A$1:$I$152, 6, FALSE)</f>
        <v>#N/A</v>
      </c>
      <c r="M283" s="1">
        <f>VLOOKUP($B283,'[1]developer-agreement-contributio'!$A$1:$H$490, 4, FALSE)</f>
        <v>1588.11</v>
      </c>
      <c r="N283" s="3">
        <f>VLOOKUP($B283,'[1]developer-agreement-contributio'!$A$1:$H$490, 6, FALSE)</f>
        <v>44552</v>
      </c>
      <c r="O283" s="1">
        <f t="shared" si="18"/>
        <v>1588.11</v>
      </c>
      <c r="P283" s="1">
        <f t="shared" si="18"/>
        <v>0</v>
      </c>
      <c r="Q283" s="1">
        <f t="shared" si="18"/>
        <v>0</v>
      </c>
      <c r="R283" s="1">
        <f t="shared" si="18"/>
        <v>0</v>
      </c>
      <c r="S283" s="1">
        <f t="shared" si="17"/>
        <v>0</v>
      </c>
    </row>
  </sheetData>
  <autoFilter ref="A1:T283" xr:uid="{C0DE4550-938D-4EEE-9697-31EF5D0D802C}">
    <sortState xmlns:xlrd2="http://schemas.microsoft.com/office/spreadsheetml/2017/richdata2" ref="A2:T283">
      <sortCondition ref="N1:N28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114D-DACD-423F-88B8-8A410895393C}">
  <dimension ref="A1:M283"/>
  <sheetViews>
    <sheetView tabSelected="1" topLeftCell="C1" zoomScaleNormal="100" workbookViewId="0">
      <pane ySplit="1" topLeftCell="A2" activePane="bottomLeft" state="frozen"/>
      <selection activeCell="F1" sqref="F1"/>
      <selection pane="bottomLeft" activeCell="M6" sqref="M6"/>
    </sheetView>
  </sheetViews>
  <sheetFormatPr defaultRowHeight="15" x14ac:dyDescent="0.25"/>
  <cols>
    <col min="1" max="1" width="20" style="6" customWidth="1"/>
    <col min="2" max="2" width="21.28515625" customWidth="1"/>
    <col min="3" max="3" width="19.7109375" customWidth="1"/>
    <col min="4" max="4" width="23.28515625" style="3" customWidth="1"/>
    <col min="5" max="5" width="26.28515625" style="3" customWidth="1"/>
    <col min="6" max="6" width="20.85546875" style="3" customWidth="1"/>
    <col min="7" max="7" width="19.140625" customWidth="1"/>
    <col min="8" max="8" width="17.85546875" style="1" customWidth="1"/>
    <col min="9" max="9" width="13.28515625" customWidth="1"/>
    <col min="10" max="10" width="11.7109375" customWidth="1"/>
    <col min="11" max="11" width="11.85546875" customWidth="1"/>
    <col min="12" max="12" width="10.85546875" customWidth="1"/>
    <col min="13" max="13" width="12.42578125" style="1" bestFit="1" customWidth="1"/>
  </cols>
  <sheetData>
    <row r="1" spans="1:13" s="7" customFormat="1" ht="45" x14ac:dyDescent="0.25">
      <c r="A1" s="8" t="s">
        <v>540</v>
      </c>
      <c r="B1" s="7" t="s">
        <v>1</v>
      </c>
      <c r="C1" s="7" t="s">
        <v>1</v>
      </c>
      <c r="D1" s="9" t="s">
        <v>622</v>
      </c>
      <c r="E1" s="9" t="s">
        <v>620</v>
      </c>
      <c r="F1" s="9" t="s">
        <v>621</v>
      </c>
      <c r="G1" s="7" t="s">
        <v>7</v>
      </c>
      <c r="H1" s="10" t="s">
        <v>8</v>
      </c>
      <c r="I1" s="7" t="s">
        <v>10</v>
      </c>
      <c r="J1" s="7" t="s">
        <v>11</v>
      </c>
      <c r="K1" s="7" t="s">
        <v>12</v>
      </c>
      <c r="L1" s="7" t="s">
        <v>13</v>
      </c>
      <c r="M1" s="10" t="s">
        <v>14</v>
      </c>
    </row>
    <row r="2" spans="1:13" x14ac:dyDescent="0.25">
      <c r="A2" s="6" t="s">
        <v>542</v>
      </c>
      <c r="B2" t="s">
        <v>16</v>
      </c>
      <c r="C2" t="s">
        <v>538</v>
      </c>
      <c r="D2" s="3">
        <v>36937</v>
      </c>
      <c r="E2" s="3">
        <v>44175</v>
      </c>
      <c r="F2" s="3">
        <v>43556</v>
      </c>
      <c r="G2" t="s">
        <v>541</v>
      </c>
      <c r="H2" s="1">
        <v>56000</v>
      </c>
      <c r="I2" s="1">
        <v>0</v>
      </c>
      <c r="J2" s="1">
        <v>0</v>
      </c>
      <c r="K2" s="1">
        <v>21910</v>
      </c>
      <c r="L2" s="1">
        <v>500</v>
      </c>
      <c r="M2" s="1">
        <v>21410</v>
      </c>
    </row>
    <row r="3" spans="1:13" x14ac:dyDescent="0.25">
      <c r="A3" s="6" t="s">
        <v>544</v>
      </c>
      <c r="B3" t="s">
        <v>20</v>
      </c>
      <c r="C3" t="s">
        <v>476</v>
      </c>
      <c r="D3" s="3">
        <v>37704</v>
      </c>
      <c r="E3" s="3">
        <v>44176</v>
      </c>
      <c r="F3" s="3">
        <v>43466</v>
      </c>
      <c r="G3" t="s">
        <v>543</v>
      </c>
      <c r="H3" s="1">
        <v>7500</v>
      </c>
      <c r="I3" s="1">
        <v>0</v>
      </c>
      <c r="J3" s="1">
        <v>0</v>
      </c>
      <c r="K3" s="1">
        <v>7500</v>
      </c>
      <c r="L3" s="1">
        <v>0</v>
      </c>
      <c r="M3" s="1">
        <v>7500</v>
      </c>
    </row>
    <row r="4" spans="1:13" x14ac:dyDescent="0.25">
      <c r="A4" s="6" t="s">
        <v>548</v>
      </c>
      <c r="B4" t="s">
        <v>25</v>
      </c>
      <c r="C4" t="s">
        <v>478</v>
      </c>
      <c r="D4" s="3">
        <v>38805</v>
      </c>
      <c r="E4" s="3">
        <v>44176</v>
      </c>
      <c r="F4" s="3">
        <v>43466</v>
      </c>
      <c r="G4" t="s">
        <v>547</v>
      </c>
      <c r="H4" s="1">
        <v>6000</v>
      </c>
      <c r="I4" s="1">
        <v>0</v>
      </c>
      <c r="J4" s="1">
        <v>0</v>
      </c>
      <c r="K4" s="1">
        <v>6000</v>
      </c>
      <c r="L4" s="1">
        <v>0</v>
      </c>
      <c r="M4" s="1">
        <v>6000</v>
      </c>
    </row>
    <row r="5" spans="1:13" x14ac:dyDescent="0.25">
      <c r="A5" s="6" t="s">
        <v>546</v>
      </c>
      <c r="B5" t="s">
        <v>22</v>
      </c>
      <c r="C5" t="s">
        <v>477</v>
      </c>
      <c r="D5" s="3">
        <v>38898</v>
      </c>
      <c r="E5" s="3">
        <v>44176</v>
      </c>
      <c r="F5" s="3">
        <v>43466</v>
      </c>
      <c r="G5" t="s">
        <v>545</v>
      </c>
      <c r="H5" s="1">
        <v>50000</v>
      </c>
      <c r="I5" s="1">
        <v>0</v>
      </c>
      <c r="J5" s="1">
        <v>0</v>
      </c>
      <c r="K5" s="1">
        <v>30000</v>
      </c>
      <c r="L5" s="1">
        <v>30000</v>
      </c>
      <c r="M5" s="1">
        <v>0</v>
      </c>
    </row>
    <row r="6" spans="1:13" x14ac:dyDescent="0.25">
      <c r="A6" s="6" t="s">
        <v>549</v>
      </c>
      <c r="B6" t="s">
        <v>27</v>
      </c>
      <c r="C6" t="s">
        <v>479</v>
      </c>
      <c r="D6" s="3">
        <v>39401</v>
      </c>
      <c r="E6" s="3">
        <v>44176</v>
      </c>
      <c r="F6" s="3">
        <v>43466</v>
      </c>
      <c r="G6" t="s">
        <v>545</v>
      </c>
      <c r="H6" s="1">
        <v>3000</v>
      </c>
      <c r="I6" s="1">
        <v>0</v>
      </c>
      <c r="J6" s="1">
        <v>0</v>
      </c>
      <c r="K6" s="1">
        <v>3000</v>
      </c>
      <c r="L6" s="1">
        <v>0</v>
      </c>
      <c r="M6" s="1">
        <v>3000</v>
      </c>
    </row>
    <row r="7" spans="1:13" x14ac:dyDescent="0.25">
      <c r="A7" s="6" t="s">
        <v>550</v>
      </c>
      <c r="B7" t="s">
        <v>31</v>
      </c>
      <c r="C7" t="s">
        <v>480</v>
      </c>
      <c r="D7" s="3">
        <v>39645</v>
      </c>
      <c r="E7" s="3">
        <v>44176</v>
      </c>
      <c r="F7" s="3">
        <v>43466</v>
      </c>
      <c r="G7" t="s">
        <v>541</v>
      </c>
      <c r="H7" s="1">
        <v>3938</v>
      </c>
      <c r="I7" s="1">
        <v>0</v>
      </c>
      <c r="J7" s="1">
        <v>0</v>
      </c>
      <c r="K7" s="1">
        <v>3938</v>
      </c>
      <c r="L7" s="1">
        <v>3938</v>
      </c>
      <c r="M7" s="1">
        <v>0</v>
      </c>
    </row>
    <row r="8" spans="1:13" x14ac:dyDescent="0.25">
      <c r="A8" s="6" t="s">
        <v>551</v>
      </c>
      <c r="B8" t="s">
        <v>34</v>
      </c>
      <c r="C8" t="s">
        <v>481</v>
      </c>
      <c r="D8" s="3">
        <v>39997</v>
      </c>
      <c r="E8" s="3">
        <v>44176</v>
      </c>
      <c r="F8" s="3">
        <v>43466</v>
      </c>
      <c r="G8" t="s">
        <v>545</v>
      </c>
      <c r="H8" s="1">
        <v>6000</v>
      </c>
      <c r="I8" s="1">
        <v>0</v>
      </c>
      <c r="J8" s="1">
        <v>0</v>
      </c>
      <c r="K8" s="1">
        <v>7055</v>
      </c>
      <c r="L8" s="1">
        <v>0</v>
      </c>
      <c r="M8" s="1">
        <v>7055</v>
      </c>
    </row>
    <row r="9" spans="1:13" x14ac:dyDescent="0.25">
      <c r="A9" s="6" t="s">
        <v>552</v>
      </c>
      <c r="B9" t="s">
        <v>38</v>
      </c>
      <c r="C9" t="s">
        <v>482</v>
      </c>
      <c r="D9" s="3">
        <v>40263</v>
      </c>
      <c r="E9" s="3">
        <v>44176</v>
      </c>
      <c r="F9" s="3">
        <v>43466</v>
      </c>
      <c r="G9" t="s">
        <v>553</v>
      </c>
      <c r="H9" s="1">
        <v>2700</v>
      </c>
      <c r="I9" s="1">
        <v>0</v>
      </c>
      <c r="J9" s="1">
        <v>0</v>
      </c>
      <c r="K9" s="1">
        <v>2700</v>
      </c>
      <c r="L9" s="1">
        <v>0</v>
      </c>
      <c r="M9" s="1">
        <v>2700</v>
      </c>
    </row>
    <row r="10" spans="1:13" x14ac:dyDescent="0.25">
      <c r="A10" s="6" t="s">
        <v>552</v>
      </c>
      <c r="B10" t="s">
        <v>36</v>
      </c>
      <c r="C10" t="s">
        <v>482</v>
      </c>
      <c r="D10" s="3">
        <v>40263</v>
      </c>
      <c r="E10" s="3">
        <v>44176</v>
      </c>
      <c r="F10" s="3">
        <v>43466</v>
      </c>
      <c r="G10" t="s">
        <v>541</v>
      </c>
      <c r="H10" s="1">
        <v>5000</v>
      </c>
      <c r="I10" s="1">
        <v>0</v>
      </c>
      <c r="J10" s="1">
        <v>0</v>
      </c>
      <c r="K10" s="1">
        <v>5000</v>
      </c>
      <c r="L10" s="1">
        <v>0</v>
      </c>
      <c r="M10" s="1">
        <v>5000</v>
      </c>
    </row>
    <row r="11" spans="1:13" x14ac:dyDescent="0.25">
      <c r="A11" s="6" t="s">
        <v>554</v>
      </c>
      <c r="B11" t="s">
        <v>40</v>
      </c>
      <c r="C11" t="s">
        <v>483</v>
      </c>
      <c r="D11" s="3">
        <v>40410</v>
      </c>
      <c r="E11" s="3">
        <v>44176</v>
      </c>
      <c r="F11" s="3">
        <v>43466</v>
      </c>
      <c r="G11" t="s">
        <v>545</v>
      </c>
      <c r="H11" s="1">
        <v>5000</v>
      </c>
      <c r="I11" s="1">
        <v>0</v>
      </c>
      <c r="J11" s="1">
        <v>0</v>
      </c>
      <c r="K11" s="1">
        <v>5000</v>
      </c>
      <c r="L11" s="1">
        <v>5000</v>
      </c>
      <c r="M11" s="1">
        <v>0</v>
      </c>
    </row>
    <row r="12" spans="1:13" x14ac:dyDescent="0.25">
      <c r="A12" s="6" t="s">
        <v>555</v>
      </c>
      <c r="B12" t="s">
        <v>46</v>
      </c>
      <c r="C12" t="s">
        <v>484</v>
      </c>
      <c r="D12" s="3">
        <v>40567</v>
      </c>
      <c r="E12" s="3">
        <v>44176</v>
      </c>
      <c r="F12" s="3">
        <v>43466</v>
      </c>
      <c r="G12" t="s">
        <v>556</v>
      </c>
      <c r="H12" s="1">
        <v>5808</v>
      </c>
      <c r="I12" s="1">
        <v>0</v>
      </c>
      <c r="J12" s="1">
        <v>0</v>
      </c>
      <c r="K12" s="1">
        <v>5808</v>
      </c>
      <c r="L12" s="1">
        <v>0</v>
      </c>
      <c r="M12" s="1">
        <v>5808</v>
      </c>
    </row>
    <row r="13" spans="1:13" x14ac:dyDescent="0.25">
      <c r="A13" s="6" t="s">
        <v>555</v>
      </c>
      <c r="B13" t="s">
        <v>43</v>
      </c>
      <c r="C13" t="s">
        <v>484</v>
      </c>
      <c r="D13" s="3">
        <v>40567</v>
      </c>
      <c r="E13" s="3">
        <v>44175</v>
      </c>
      <c r="F13" s="3">
        <v>43770</v>
      </c>
      <c r="G13" t="s">
        <v>541</v>
      </c>
      <c r="H13" s="1">
        <v>12876</v>
      </c>
      <c r="I13" s="1">
        <v>0</v>
      </c>
      <c r="J13" s="1">
        <v>0</v>
      </c>
      <c r="K13" s="1">
        <v>5636</v>
      </c>
      <c r="L13" s="1">
        <v>5583</v>
      </c>
      <c r="M13" s="1">
        <v>53</v>
      </c>
    </row>
    <row r="14" spans="1:13" x14ac:dyDescent="0.25">
      <c r="A14" s="6" t="s">
        <v>575</v>
      </c>
      <c r="B14" t="s">
        <v>123</v>
      </c>
      <c r="C14" t="s">
        <v>500</v>
      </c>
      <c r="D14" s="3">
        <v>40590</v>
      </c>
      <c r="E14" s="3">
        <v>44176</v>
      </c>
      <c r="F14" s="3">
        <v>43466</v>
      </c>
      <c r="G14" t="s">
        <v>547</v>
      </c>
      <c r="H14" s="1">
        <v>5000</v>
      </c>
      <c r="I14" s="1">
        <v>0</v>
      </c>
      <c r="J14" s="1">
        <v>0</v>
      </c>
      <c r="K14" s="1">
        <v>5000</v>
      </c>
      <c r="L14" s="1">
        <v>0</v>
      </c>
      <c r="M14" s="1">
        <v>5000</v>
      </c>
    </row>
    <row r="15" spans="1:13" x14ac:dyDescent="0.25">
      <c r="A15" s="6" t="s">
        <v>575</v>
      </c>
      <c r="B15" t="s">
        <v>110</v>
      </c>
      <c r="C15" t="s">
        <v>500</v>
      </c>
      <c r="D15" s="3">
        <v>40590</v>
      </c>
      <c r="E15" s="3">
        <v>44176</v>
      </c>
      <c r="F15" s="3">
        <v>43466</v>
      </c>
      <c r="G15" t="s">
        <v>553</v>
      </c>
      <c r="H15" s="1">
        <v>21863</v>
      </c>
      <c r="I15" s="1">
        <v>0</v>
      </c>
      <c r="J15" s="1">
        <v>0</v>
      </c>
      <c r="K15" s="1">
        <v>21863</v>
      </c>
      <c r="L15" s="1">
        <v>0</v>
      </c>
      <c r="M15" s="1">
        <v>21863</v>
      </c>
    </row>
    <row r="16" spans="1:13" x14ac:dyDescent="0.25">
      <c r="A16" s="6" t="s">
        <v>575</v>
      </c>
      <c r="B16" t="s">
        <v>115</v>
      </c>
      <c r="C16" t="s">
        <v>500</v>
      </c>
      <c r="D16" s="3">
        <v>40590</v>
      </c>
      <c r="E16" s="3">
        <v>44176</v>
      </c>
      <c r="F16" s="3">
        <v>43466</v>
      </c>
      <c r="G16" t="s">
        <v>553</v>
      </c>
      <c r="H16" s="1">
        <v>42190</v>
      </c>
      <c r="I16" s="1">
        <v>0</v>
      </c>
      <c r="J16" s="1">
        <v>0</v>
      </c>
      <c r="K16" s="1">
        <v>11889.33</v>
      </c>
      <c r="L16" s="1">
        <v>11889</v>
      </c>
      <c r="M16" s="1">
        <v>0.32999999999992724</v>
      </c>
    </row>
    <row r="17" spans="1:13" x14ac:dyDescent="0.25">
      <c r="A17" s="6" t="s">
        <v>575</v>
      </c>
      <c r="B17" t="s">
        <v>112</v>
      </c>
      <c r="C17" t="s">
        <v>500</v>
      </c>
      <c r="D17" s="3">
        <v>40590</v>
      </c>
      <c r="E17" s="3">
        <v>44175</v>
      </c>
      <c r="F17" s="3">
        <v>43800</v>
      </c>
      <c r="G17" t="s">
        <v>556</v>
      </c>
      <c r="H17" s="1">
        <v>150000</v>
      </c>
      <c r="I17" s="1">
        <v>0</v>
      </c>
      <c r="J17" s="1">
        <v>0</v>
      </c>
      <c r="K17" s="1">
        <v>42890.45</v>
      </c>
      <c r="L17" s="1">
        <v>19291.45</v>
      </c>
      <c r="M17" s="1">
        <v>23598.999999999996</v>
      </c>
    </row>
    <row r="18" spans="1:13" x14ac:dyDescent="0.25">
      <c r="A18" s="6" t="s">
        <v>575</v>
      </c>
      <c r="B18" t="s">
        <v>121</v>
      </c>
      <c r="C18" t="s">
        <v>500</v>
      </c>
      <c r="D18" s="3">
        <v>40590</v>
      </c>
      <c r="E18" s="3">
        <v>44176</v>
      </c>
      <c r="F18" s="3">
        <v>43466</v>
      </c>
      <c r="G18" t="s">
        <v>543</v>
      </c>
      <c r="H18" s="1">
        <v>150000</v>
      </c>
      <c r="I18" s="1">
        <v>0</v>
      </c>
      <c r="J18" s="1">
        <v>0</v>
      </c>
      <c r="K18" s="1">
        <v>48426</v>
      </c>
      <c r="L18" s="1">
        <v>0</v>
      </c>
      <c r="M18" s="1">
        <v>48426</v>
      </c>
    </row>
    <row r="19" spans="1:13" x14ac:dyDescent="0.25">
      <c r="A19" s="6" t="s">
        <v>575</v>
      </c>
      <c r="B19" t="s">
        <v>118</v>
      </c>
      <c r="C19" t="s">
        <v>500</v>
      </c>
      <c r="D19" s="3">
        <v>40590</v>
      </c>
      <c r="E19" s="3">
        <v>44176</v>
      </c>
      <c r="F19" s="3">
        <v>43466</v>
      </c>
      <c r="G19" t="s">
        <v>553</v>
      </c>
      <c r="H19" s="1">
        <v>210000</v>
      </c>
      <c r="I19" s="1">
        <v>0</v>
      </c>
      <c r="J19" s="1">
        <v>0</v>
      </c>
      <c r="K19" s="1">
        <v>1818</v>
      </c>
      <c r="L19" s="1">
        <v>1818</v>
      </c>
      <c r="M19" s="1">
        <v>0</v>
      </c>
    </row>
    <row r="20" spans="1:13" x14ac:dyDescent="0.25">
      <c r="A20" s="6" t="s">
        <v>560</v>
      </c>
      <c r="B20" t="s">
        <v>56</v>
      </c>
      <c r="C20" t="s">
        <v>487</v>
      </c>
      <c r="D20" s="3">
        <v>40592</v>
      </c>
      <c r="E20" s="3">
        <v>44176</v>
      </c>
      <c r="F20" s="3">
        <v>43466</v>
      </c>
      <c r="G20" t="s">
        <v>559</v>
      </c>
      <c r="H20" s="1">
        <v>25000</v>
      </c>
      <c r="I20" s="1">
        <v>0</v>
      </c>
      <c r="J20" s="1">
        <v>0</v>
      </c>
      <c r="K20" s="1">
        <v>19886</v>
      </c>
      <c r="L20" s="1">
        <v>0</v>
      </c>
      <c r="M20" s="1">
        <v>19886</v>
      </c>
    </row>
    <row r="21" spans="1:13" x14ac:dyDescent="0.25">
      <c r="A21" s="6" t="s">
        <v>557</v>
      </c>
      <c r="B21" t="s">
        <v>48</v>
      </c>
      <c r="C21" t="s">
        <v>485</v>
      </c>
      <c r="D21" s="3">
        <v>40647</v>
      </c>
      <c r="E21" s="3">
        <v>44176</v>
      </c>
      <c r="F21" s="3">
        <v>43466</v>
      </c>
      <c r="G21" t="s">
        <v>545</v>
      </c>
      <c r="H21" s="1">
        <v>10000</v>
      </c>
      <c r="I21" s="1">
        <v>0</v>
      </c>
      <c r="J21" s="1">
        <v>0</v>
      </c>
      <c r="K21" s="1">
        <v>10000</v>
      </c>
      <c r="L21" s="1">
        <v>10000</v>
      </c>
      <c r="M21" s="1">
        <v>0</v>
      </c>
    </row>
    <row r="22" spans="1:13" x14ac:dyDescent="0.25">
      <c r="A22" s="6" t="s">
        <v>558</v>
      </c>
      <c r="B22" t="s">
        <v>53</v>
      </c>
      <c r="C22" t="s">
        <v>486</v>
      </c>
      <c r="D22" s="3">
        <v>40729</v>
      </c>
      <c r="E22" s="3">
        <v>44176</v>
      </c>
      <c r="F22" s="3">
        <v>43466</v>
      </c>
      <c r="G22" t="s">
        <v>545</v>
      </c>
      <c r="H22" s="1">
        <v>5000</v>
      </c>
      <c r="I22" s="1">
        <v>0</v>
      </c>
      <c r="J22" s="1">
        <v>0</v>
      </c>
      <c r="K22" s="1">
        <v>5000</v>
      </c>
      <c r="L22" s="1">
        <v>5000</v>
      </c>
      <c r="M22" s="1">
        <v>0</v>
      </c>
    </row>
    <row r="23" spans="1:13" x14ac:dyDescent="0.25">
      <c r="A23" s="6" t="s">
        <v>558</v>
      </c>
      <c r="B23" t="s">
        <v>51</v>
      </c>
      <c r="C23" t="s">
        <v>486</v>
      </c>
      <c r="D23" s="3">
        <v>40729</v>
      </c>
      <c r="E23" s="3">
        <v>44176</v>
      </c>
      <c r="F23" s="3">
        <v>43466</v>
      </c>
      <c r="G23" t="s">
        <v>556</v>
      </c>
      <c r="H23" s="1">
        <v>6776</v>
      </c>
      <c r="I23" s="1">
        <v>0</v>
      </c>
      <c r="J23" s="1">
        <v>0</v>
      </c>
      <c r="K23" s="1">
        <v>6776</v>
      </c>
      <c r="L23" s="1">
        <v>0</v>
      </c>
      <c r="M23" s="1">
        <v>6776</v>
      </c>
    </row>
    <row r="24" spans="1:13" x14ac:dyDescent="0.25">
      <c r="A24" s="6" t="s">
        <v>563</v>
      </c>
      <c r="B24" t="s">
        <v>65</v>
      </c>
      <c r="C24" t="s">
        <v>490</v>
      </c>
      <c r="D24" s="3">
        <v>40805</v>
      </c>
      <c r="E24" s="3">
        <v>44176</v>
      </c>
      <c r="F24" s="3">
        <v>43466</v>
      </c>
      <c r="G24" t="s">
        <v>541</v>
      </c>
      <c r="H24" s="1">
        <v>1790</v>
      </c>
      <c r="I24" s="1">
        <v>0</v>
      </c>
      <c r="J24" s="1">
        <v>0</v>
      </c>
      <c r="K24" s="1">
        <v>1940</v>
      </c>
      <c r="L24" s="1">
        <v>0</v>
      </c>
      <c r="M24" s="1">
        <v>1940</v>
      </c>
    </row>
    <row r="25" spans="1:13" x14ac:dyDescent="0.25">
      <c r="A25" s="6" t="s">
        <v>564</v>
      </c>
      <c r="B25" t="s">
        <v>70</v>
      </c>
      <c r="C25" t="s">
        <v>491</v>
      </c>
      <c r="D25" s="3">
        <v>40878</v>
      </c>
      <c r="E25" s="3">
        <v>44176</v>
      </c>
      <c r="F25" s="3">
        <v>43466</v>
      </c>
      <c r="G25" t="s">
        <v>553</v>
      </c>
      <c r="H25" s="1">
        <v>1365</v>
      </c>
      <c r="I25" s="1">
        <v>0</v>
      </c>
      <c r="J25" s="1">
        <v>0</v>
      </c>
      <c r="K25" s="1">
        <v>1365</v>
      </c>
      <c r="L25" s="1">
        <v>0</v>
      </c>
      <c r="M25" s="1">
        <v>1365</v>
      </c>
    </row>
    <row r="26" spans="1:13" x14ac:dyDescent="0.25">
      <c r="A26" s="6" t="s">
        <v>564</v>
      </c>
      <c r="B26" t="s">
        <v>67</v>
      </c>
      <c r="C26" t="s">
        <v>491</v>
      </c>
      <c r="D26" s="3">
        <v>40878</v>
      </c>
      <c r="E26" s="3">
        <v>44176</v>
      </c>
      <c r="F26" s="3">
        <v>43466</v>
      </c>
      <c r="G26" t="s">
        <v>545</v>
      </c>
      <c r="H26" s="1">
        <v>5000</v>
      </c>
      <c r="I26" s="1">
        <v>0</v>
      </c>
      <c r="J26" s="1">
        <v>0</v>
      </c>
      <c r="K26" s="1">
        <v>5000</v>
      </c>
      <c r="L26" s="1">
        <v>5000</v>
      </c>
      <c r="M26" s="1">
        <v>0</v>
      </c>
    </row>
    <row r="27" spans="1:13" x14ac:dyDescent="0.25">
      <c r="A27" s="6" t="s">
        <v>564</v>
      </c>
      <c r="B27" t="s">
        <v>72</v>
      </c>
      <c r="C27" t="s">
        <v>491</v>
      </c>
      <c r="D27" s="3">
        <v>40878</v>
      </c>
      <c r="E27" s="3">
        <v>44176</v>
      </c>
      <c r="F27" s="3">
        <v>43466</v>
      </c>
      <c r="G27" t="s">
        <v>556</v>
      </c>
      <c r="H27" s="1">
        <v>6776</v>
      </c>
      <c r="I27" s="1">
        <v>0</v>
      </c>
      <c r="J27" s="1">
        <v>0</v>
      </c>
      <c r="K27" s="1">
        <v>6776</v>
      </c>
      <c r="L27" s="1">
        <v>0</v>
      </c>
      <c r="M27" s="1">
        <v>6776</v>
      </c>
    </row>
    <row r="28" spans="1:13" x14ac:dyDescent="0.25">
      <c r="A28" s="6" t="s">
        <v>569</v>
      </c>
      <c r="B28" t="s">
        <v>88</v>
      </c>
      <c r="C28" t="s">
        <v>495</v>
      </c>
      <c r="D28" s="3">
        <v>40883</v>
      </c>
      <c r="E28" s="3">
        <v>44176</v>
      </c>
      <c r="F28" s="3">
        <v>43831</v>
      </c>
      <c r="G28" t="s">
        <v>568</v>
      </c>
      <c r="H28" s="1">
        <v>840000</v>
      </c>
      <c r="I28" s="1">
        <v>0</v>
      </c>
      <c r="J28" s="1">
        <v>-285600</v>
      </c>
      <c r="K28" s="1">
        <v>285600</v>
      </c>
      <c r="L28" s="1">
        <v>285600</v>
      </c>
      <c r="M28" s="1">
        <v>0</v>
      </c>
    </row>
    <row r="29" spans="1:13" x14ac:dyDescent="0.25">
      <c r="A29" s="6" t="s">
        <v>569</v>
      </c>
      <c r="B29" t="s">
        <v>92</v>
      </c>
      <c r="C29" t="s">
        <v>495</v>
      </c>
      <c r="D29" s="3">
        <v>40883</v>
      </c>
      <c r="E29" s="3">
        <v>44175</v>
      </c>
      <c r="F29" s="3">
        <v>43831</v>
      </c>
      <c r="G29" t="s">
        <v>570</v>
      </c>
      <c r="H29" s="1">
        <v>3000000</v>
      </c>
      <c r="I29" s="1">
        <v>0</v>
      </c>
      <c r="J29" s="1">
        <v>-1020000</v>
      </c>
      <c r="K29" s="1">
        <v>1020000</v>
      </c>
      <c r="L29" s="1">
        <v>1020000</v>
      </c>
      <c r="M29" s="1">
        <v>0</v>
      </c>
    </row>
    <row r="30" spans="1:13" x14ac:dyDescent="0.25">
      <c r="A30" s="6" t="s">
        <v>562</v>
      </c>
      <c r="B30" t="s">
        <v>61</v>
      </c>
      <c r="C30" t="s">
        <v>489</v>
      </c>
      <c r="D30" s="3">
        <v>40896</v>
      </c>
      <c r="E30" s="3">
        <v>44176</v>
      </c>
      <c r="F30" s="3">
        <v>43466</v>
      </c>
      <c r="G30" t="s">
        <v>545</v>
      </c>
      <c r="H30" s="1">
        <v>20000</v>
      </c>
      <c r="I30" s="1">
        <v>0</v>
      </c>
      <c r="J30" s="1">
        <v>0</v>
      </c>
      <c r="K30" s="1">
        <v>20000</v>
      </c>
      <c r="L30" s="1">
        <v>0</v>
      </c>
      <c r="M30" s="1">
        <v>20000</v>
      </c>
    </row>
    <row r="31" spans="1:13" x14ac:dyDescent="0.25">
      <c r="A31" s="6" t="s">
        <v>562</v>
      </c>
      <c r="B31" t="s">
        <v>63</v>
      </c>
      <c r="C31" t="s">
        <v>489</v>
      </c>
      <c r="D31" s="3">
        <v>40896</v>
      </c>
      <c r="E31" s="3">
        <v>44176</v>
      </c>
      <c r="F31" s="3">
        <v>43466</v>
      </c>
      <c r="G31" t="s">
        <v>545</v>
      </c>
      <c r="H31" s="1">
        <v>85000</v>
      </c>
      <c r="I31" s="1">
        <v>0</v>
      </c>
      <c r="J31" s="1">
        <v>0</v>
      </c>
      <c r="K31" s="1">
        <v>85000</v>
      </c>
      <c r="L31" s="1">
        <v>0</v>
      </c>
      <c r="M31" s="1">
        <v>85000</v>
      </c>
    </row>
    <row r="32" spans="1:13" x14ac:dyDescent="0.25">
      <c r="A32" s="6" t="s">
        <v>561</v>
      </c>
      <c r="B32" t="s">
        <v>58</v>
      </c>
      <c r="C32" t="s">
        <v>488</v>
      </c>
      <c r="D32" s="3">
        <v>40896</v>
      </c>
      <c r="E32" s="3">
        <v>44176</v>
      </c>
      <c r="F32" s="3">
        <v>43466</v>
      </c>
      <c r="G32" t="s">
        <v>545</v>
      </c>
      <c r="H32" s="1">
        <v>125000</v>
      </c>
      <c r="I32" s="1">
        <v>0</v>
      </c>
      <c r="J32" s="1">
        <v>0</v>
      </c>
      <c r="K32" s="1">
        <v>125000</v>
      </c>
      <c r="L32" s="1">
        <v>0</v>
      </c>
      <c r="M32" s="1">
        <v>125000</v>
      </c>
    </row>
    <row r="33" spans="1:13" x14ac:dyDescent="0.25">
      <c r="A33" s="6" t="s">
        <v>594</v>
      </c>
      <c r="B33" t="s">
        <v>305</v>
      </c>
      <c r="C33" t="s">
        <v>518</v>
      </c>
      <c r="D33" s="3">
        <v>40980</v>
      </c>
      <c r="E33" s="3">
        <v>44176</v>
      </c>
      <c r="F33" s="3">
        <v>43466</v>
      </c>
      <c r="G33" t="s">
        <v>556</v>
      </c>
      <c r="H33" s="1">
        <v>31918</v>
      </c>
      <c r="I33" s="1">
        <v>0</v>
      </c>
      <c r="J33" s="1">
        <v>0</v>
      </c>
      <c r="K33" s="1">
        <v>31918</v>
      </c>
      <c r="L33" s="1">
        <v>0</v>
      </c>
      <c r="M33" s="1">
        <v>31918</v>
      </c>
    </row>
    <row r="34" spans="1:13" x14ac:dyDescent="0.25">
      <c r="A34" s="6" t="s">
        <v>594</v>
      </c>
      <c r="B34" t="s">
        <v>303</v>
      </c>
      <c r="C34" t="s">
        <v>518</v>
      </c>
      <c r="D34" s="3">
        <v>40980</v>
      </c>
      <c r="E34" s="3">
        <v>44176</v>
      </c>
      <c r="F34" s="3">
        <v>43466</v>
      </c>
      <c r="G34" t="s">
        <v>568</v>
      </c>
      <c r="H34" s="1">
        <v>68082</v>
      </c>
      <c r="I34" s="1">
        <v>0</v>
      </c>
      <c r="J34" s="1">
        <v>0</v>
      </c>
      <c r="K34" s="1">
        <v>68082</v>
      </c>
      <c r="L34" s="1">
        <v>0</v>
      </c>
      <c r="M34" s="1">
        <v>68082</v>
      </c>
    </row>
    <row r="35" spans="1:13" x14ac:dyDescent="0.25">
      <c r="A35" s="6" t="s">
        <v>594</v>
      </c>
      <c r="B35" t="s">
        <v>301</v>
      </c>
      <c r="C35" t="s">
        <v>518</v>
      </c>
      <c r="D35" s="3">
        <v>40980</v>
      </c>
      <c r="E35" s="3">
        <v>44176</v>
      </c>
      <c r="F35" s="3">
        <v>43466</v>
      </c>
      <c r="G35" t="s">
        <v>545</v>
      </c>
      <c r="H35" s="1">
        <v>153000</v>
      </c>
      <c r="I35" s="1">
        <v>0</v>
      </c>
      <c r="J35" s="1">
        <v>0</v>
      </c>
      <c r="K35" s="1">
        <v>153000</v>
      </c>
      <c r="L35" s="1">
        <v>0</v>
      </c>
      <c r="M35" s="1">
        <v>153000</v>
      </c>
    </row>
    <row r="36" spans="1:13" x14ac:dyDescent="0.25">
      <c r="A36" s="6" t="s">
        <v>566</v>
      </c>
      <c r="B36" t="s">
        <v>78</v>
      </c>
      <c r="C36" t="s">
        <v>493</v>
      </c>
      <c r="D36" s="3">
        <v>41088</v>
      </c>
      <c r="E36" s="3">
        <v>44176</v>
      </c>
      <c r="F36" s="3">
        <v>43466</v>
      </c>
      <c r="G36" t="s">
        <v>543</v>
      </c>
      <c r="H36" s="1">
        <v>600</v>
      </c>
      <c r="I36" s="1">
        <v>0</v>
      </c>
      <c r="J36" s="1">
        <v>0</v>
      </c>
      <c r="K36" s="1">
        <v>600</v>
      </c>
      <c r="L36" s="1">
        <v>600</v>
      </c>
      <c r="M36" s="1">
        <v>0</v>
      </c>
    </row>
    <row r="37" spans="1:13" x14ac:dyDescent="0.25">
      <c r="A37" s="6" t="s">
        <v>566</v>
      </c>
      <c r="B37" t="s">
        <v>81</v>
      </c>
      <c r="C37" t="s">
        <v>493</v>
      </c>
      <c r="D37" s="3">
        <v>41088</v>
      </c>
      <c r="E37" s="3">
        <v>44176</v>
      </c>
      <c r="F37" s="3">
        <v>43466</v>
      </c>
      <c r="G37" t="s">
        <v>545</v>
      </c>
      <c r="H37" s="1">
        <v>5000</v>
      </c>
      <c r="I37" s="1">
        <v>0</v>
      </c>
      <c r="J37" s="1">
        <v>0</v>
      </c>
      <c r="K37" s="1">
        <v>5000</v>
      </c>
      <c r="L37" s="1">
        <v>5000</v>
      </c>
      <c r="M37" s="1">
        <v>0</v>
      </c>
    </row>
    <row r="38" spans="1:13" x14ac:dyDescent="0.25">
      <c r="A38" s="6" t="s">
        <v>567</v>
      </c>
      <c r="B38" t="s">
        <v>84</v>
      </c>
      <c r="C38" t="s">
        <v>494</v>
      </c>
      <c r="D38" s="3">
        <v>41102</v>
      </c>
      <c r="E38" s="3">
        <v>44176</v>
      </c>
      <c r="F38" s="3">
        <v>43466</v>
      </c>
      <c r="G38" t="s">
        <v>543</v>
      </c>
      <c r="H38" s="1">
        <v>39280</v>
      </c>
      <c r="I38" s="1">
        <v>0</v>
      </c>
      <c r="J38" s="1">
        <v>0</v>
      </c>
      <c r="K38" s="1">
        <v>49296</v>
      </c>
      <c r="L38" s="1">
        <v>0</v>
      </c>
      <c r="M38" s="1">
        <v>49296</v>
      </c>
    </row>
    <row r="39" spans="1:13" x14ac:dyDescent="0.25">
      <c r="A39" s="6" t="s">
        <v>567</v>
      </c>
      <c r="B39" t="s">
        <v>86</v>
      </c>
      <c r="C39" t="s">
        <v>494</v>
      </c>
      <c r="D39" s="3">
        <v>41102</v>
      </c>
      <c r="E39" s="3">
        <v>44176</v>
      </c>
      <c r="F39" s="3">
        <v>43466</v>
      </c>
      <c r="G39" t="s">
        <v>545</v>
      </c>
      <c r="H39" s="1">
        <v>262500</v>
      </c>
      <c r="I39" s="1">
        <v>0</v>
      </c>
      <c r="J39" s="1">
        <v>0</v>
      </c>
      <c r="K39" s="1">
        <v>283133</v>
      </c>
      <c r="L39" s="1">
        <v>0</v>
      </c>
      <c r="M39" s="1">
        <v>283133</v>
      </c>
    </row>
    <row r="40" spans="1:13" x14ac:dyDescent="0.25">
      <c r="A40" s="6" t="s">
        <v>571</v>
      </c>
      <c r="B40" t="s">
        <v>99</v>
      </c>
      <c r="C40" t="s">
        <v>496</v>
      </c>
      <c r="D40" s="3">
        <v>41169</v>
      </c>
      <c r="E40" s="3">
        <v>44176</v>
      </c>
      <c r="F40" s="3">
        <v>43466</v>
      </c>
      <c r="G40" t="s">
        <v>556</v>
      </c>
      <c r="H40" s="1">
        <v>6776</v>
      </c>
      <c r="I40" s="1">
        <v>0</v>
      </c>
      <c r="J40" s="1">
        <v>0</v>
      </c>
      <c r="K40" s="1">
        <v>6776</v>
      </c>
      <c r="L40" s="1">
        <v>0</v>
      </c>
      <c r="M40" s="1">
        <v>6776</v>
      </c>
    </row>
    <row r="41" spans="1:13" x14ac:dyDescent="0.25">
      <c r="A41" s="6" t="s">
        <v>571</v>
      </c>
      <c r="B41" t="s">
        <v>101</v>
      </c>
      <c r="C41" t="s">
        <v>496</v>
      </c>
      <c r="D41" s="3">
        <v>41169</v>
      </c>
      <c r="E41" s="3">
        <v>44176</v>
      </c>
      <c r="F41" s="3">
        <v>43466</v>
      </c>
      <c r="G41" t="s">
        <v>541</v>
      </c>
      <c r="H41" s="1">
        <v>9506</v>
      </c>
      <c r="I41" s="1">
        <v>0</v>
      </c>
      <c r="J41" s="1">
        <v>0</v>
      </c>
      <c r="K41" s="1">
        <v>2306</v>
      </c>
      <c r="L41" s="1">
        <v>0</v>
      </c>
      <c r="M41" s="1">
        <v>2306</v>
      </c>
    </row>
    <row r="42" spans="1:13" x14ac:dyDescent="0.25">
      <c r="A42" s="6" t="s">
        <v>571</v>
      </c>
      <c r="B42" t="s">
        <v>96</v>
      </c>
      <c r="C42" t="s">
        <v>496</v>
      </c>
      <c r="D42" s="3">
        <v>41169</v>
      </c>
      <c r="E42" s="3">
        <v>44176</v>
      </c>
      <c r="F42" s="3">
        <v>43466</v>
      </c>
      <c r="G42" t="s">
        <v>545</v>
      </c>
      <c r="H42" s="1">
        <v>10000</v>
      </c>
      <c r="I42" s="1">
        <v>0</v>
      </c>
      <c r="J42" s="1">
        <v>0</v>
      </c>
      <c r="K42" s="1">
        <v>10000</v>
      </c>
      <c r="L42" s="1">
        <v>10000</v>
      </c>
      <c r="M42" s="1">
        <v>0</v>
      </c>
    </row>
    <row r="43" spans="1:13" x14ac:dyDescent="0.25">
      <c r="A43" s="6" t="s">
        <v>587</v>
      </c>
      <c r="B43" t="s">
        <v>224</v>
      </c>
      <c r="C43" t="s">
        <v>512</v>
      </c>
      <c r="D43" s="3">
        <v>41204</v>
      </c>
      <c r="E43" s="3">
        <v>44176</v>
      </c>
      <c r="F43" s="3">
        <v>43466</v>
      </c>
      <c r="G43" t="s">
        <v>559</v>
      </c>
      <c r="H43" s="1">
        <v>3000</v>
      </c>
      <c r="I43" s="1">
        <v>0</v>
      </c>
      <c r="J43" s="1">
        <v>0</v>
      </c>
      <c r="K43" s="1">
        <v>3000</v>
      </c>
      <c r="L43" s="1">
        <v>0</v>
      </c>
      <c r="M43" s="1">
        <v>3000</v>
      </c>
    </row>
    <row r="44" spans="1:13" x14ac:dyDescent="0.25">
      <c r="A44" s="6" t="s">
        <v>587</v>
      </c>
      <c r="B44" t="s">
        <v>226</v>
      </c>
      <c r="C44" t="s">
        <v>512</v>
      </c>
      <c r="D44" s="3">
        <v>41204</v>
      </c>
      <c r="E44" s="3">
        <v>44176</v>
      </c>
      <c r="F44" s="3">
        <v>43466</v>
      </c>
      <c r="G44" t="s">
        <v>559</v>
      </c>
      <c r="H44" s="1">
        <v>10000</v>
      </c>
      <c r="I44" s="1">
        <v>0</v>
      </c>
      <c r="J44" s="1">
        <v>0</v>
      </c>
      <c r="K44" s="1">
        <v>6500</v>
      </c>
      <c r="L44" s="1">
        <v>0</v>
      </c>
      <c r="M44" s="1">
        <v>6500</v>
      </c>
    </row>
    <row r="45" spans="1:13" x14ac:dyDescent="0.25">
      <c r="A45" s="6" t="s">
        <v>587</v>
      </c>
      <c r="B45" t="s">
        <v>210</v>
      </c>
      <c r="C45" t="s">
        <v>512</v>
      </c>
      <c r="D45" s="3">
        <v>41204</v>
      </c>
      <c r="E45" s="3">
        <v>44539</v>
      </c>
      <c r="F45" s="3">
        <v>44110</v>
      </c>
      <c r="G45" t="s">
        <v>553</v>
      </c>
      <c r="H45" s="1">
        <v>24100</v>
      </c>
      <c r="I45" s="1">
        <v>0</v>
      </c>
      <c r="J45" s="1">
        <v>-37144</v>
      </c>
      <c r="K45" s="1">
        <v>37144</v>
      </c>
      <c r="L45" s="1">
        <v>0</v>
      </c>
      <c r="M45" s="1">
        <v>37144</v>
      </c>
    </row>
    <row r="46" spans="1:13" x14ac:dyDescent="0.25">
      <c r="A46" s="6" t="s">
        <v>587</v>
      </c>
      <c r="B46" t="s">
        <v>200</v>
      </c>
      <c r="C46" t="s">
        <v>512</v>
      </c>
      <c r="D46" s="3">
        <v>41204</v>
      </c>
      <c r="E46" s="3">
        <v>44176</v>
      </c>
      <c r="F46" s="3">
        <v>43586</v>
      </c>
      <c r="G46" t="s">
        <v>553</v>
      </c>
      <c r="H46" s="1">
        <v>46630</v>
      </c>
      <c r="I46" s="1">
        <v>0</v>
      </c>
      <c r="J46" s="1">
        <v>-67626</v>
      </c>
      <c r="K46" s="1">
        <v>67626</v>
      </c>
      <c r="L46" s="1">
        <v>67626</v>
      </c>
      <c r="M46" s="1">
        <v>0</v>
      </c>
    </row>
    <row r="47" spans="1:13" x14ac:dyDescent="0.25">
      <c r="A47" s="6" t="s">
        <v>587</v>
      </c>
      <c r="B47" t="s">
        <v>228</v>
      </c>
      <c r="C47" t="s">
        <v>512</v>
      </c>
      <c r="D47" s="3">
        <v>41204</v>
      </c>
      <c r="E47" s="3">
        <v>44176</v>
      </c>
      <c r="F47" s="3">
        <v>43466</v>
      </c>
      <c r="G47" t="s">
        <v>559</v>
      </c>
      <c r="H47" s="1">
        <v>62805</v>
      </c>
      <c r="I47" s="1">
        <v>0</v>
      </c>
      <c r="J47" s="1">
        <v>0</v>
      </c>
      <c r="K47" s="1">
        <v>94646</v>
      </c>
      <c r="L47" s="1">
        <v>0</v>
      </c>
      <c r="M47" s="1">
        <v>94646</v>
      </c>
    </row>
    <row r="48" spans="1:13" x14ac:dyDescent="0.25">
      <c r="A48" s="6" t="s">
        <v>587</v>
      </c>
      <c r="B48" t="s">
        <v>230</v>
      </c>
      <c r="C48" t="s">
        <v>512</v>
      </c>
      <c r="D48" s="3">
        <v>41204</v>
      </c>
      <c r="E48" s="3">
        <v>44539</v>
      </c>
      <c r="F48" s="3">
        <v>44110</v>
      </c>
      <c r="G48" t="s">
        <v>553</v>
      </c>
      <c r="H48" s="1">
        <v>83441</v>
      </c>
      <c r="I48" s="1">
        <v>0</v>
      </c>
      <c r="J48" s="1">
        <v>128606</v>
      </c>
      <c r="K48" s="1">
        <v>128606</v>
      </c>
      <c r="L48" s="1">
        <v>0</v>
      </c>
      <c r="M48" s="1">
        <v>128606</v>
      </c>
    </row>
    <row r="49" spans="1:13" x14ac:dyDescent="0.25">
      <c r="A49" s="6" t="s">
        <v>587</v>
      </c>
      <c r="B49" t="s">
        <v>213</v>
      </c>
      <c r="C49" t="s">
        <v>512</v>
      </c>
      <c r="D49" s="3">
        <v>41204</v>
      </c>
      <c r="E49" s="3">
        <v>44539</v>
      </c>
      <c r="F49" s="3">
        <v>44110</v>
      </c>
      <c r="G49" t="s">
        <v>541</v>
      </c>
      <c r="H49" s="1">
        <v>192229</v>
      </c>
      <c r="I49" s="1">
        <v>0</v>
      </c>
      <c r="J49" s="1">
        <v>-296279</v>
      </c>
      <c r="K49" s="1">
        <v>296279</v>
      </c>
      <c r="L49" s="1">
        <v>0</v>
      </c>
      <c r="M49" s="1">
        <v>296279</v>
      </c>
    </row>
    <row r="50" spans="1:13" x14ac:dyDescent="0.25">
      <c r="A50" s="6" t="s">
        <v>587</v>
      </c>
      <c r="B50" t="s">
        <v>207</v>
      </c>
      <c r="C50" t="s">
        <v>512</v>
      </c>
      <c r="D50" s="3">
        <v>41204</v>
      </c>
      <c r="E50" s="3">
        <v>44176</v>
      </c>
      <c r="F50" s="3">
        <v>43466</v>
      </c>
      <c r="G50" t="s">
        <v>541</v>
      </c>
      <c r="H50" s="1">
        <v>201180</v>
      </c>
      <c r="I50" s="1">
        <v>0</v>
      </c>
      <c r="J50" s="1">
        <v>0</v>
      </c>
      <c r="K50" s="1">
        <v>294454</v>
      </c>
      <c r="L50" s="1">
        <v>11500</v>
      </c>
      <c r="M50" s="1">
        <v>282954</v>
      </c>
    </row>
    <row r="51" spans="1:13" x14ac:dyDescent="0.25">
      <c r="A51" s="6" t="s">
        <v>587</v>
      </c>
      <c r="B51" t="s">
        <v>215</v>
      </c>
      <c r="C51" t="s">
        <v>512</v>
      </c>
      <c r="D51" s="3">
        <v>41204</v>
      </c>
      <c r="E51" s="3">
        <v>44539</v>
      </c>
      <c r="F51" s="3">
        <v>44110</v>
      </c>
      <c r="G51" t="s">
        <v>556</v>
      </c>
      <c r="H51" s="1">
        <v>201960</v>
      </c>
      <c r="I51" s="1">
        <v>0</v>
      </c>
      <c r="J51" s="1">
        <v>-311277</v>
      </c>
      <c r="K51" s="1">
        <v>311277</v>
      </c>
      <c r="L51" s="1">
        <v>0</v>
      </c>
      <c r="M51" s="1">
        <v>311277</v>
      </c>
    </row>
    <row r="52" spans="1:13" x14ac:dyDescent="0.25">
      <c r="A52" s="6" t="s">
        <v>587</v>
      </c>
      <c r="B52" t="s">
        <v>233</v>
      </c>
      <c r="C52" t="s">
        <v>512</v>
      </c>
      <c r="D52" s="3">
        <v>41204</v>
      </c>
      <c r="E52" s="3">
        <v>44176</v>
      </c>
      <c r="F52" s="3">
        <v>43586</v>
      </c>
      <c r="G52" t="s">
        <v>568</v>
      </c>
      <c r="H52" s="1">
        <v>211607</v>
      </c>
      <c r="I52" s="1">
        <v>0</v>
      </c>
      <c r="J52" s="1">
        <v>-308674</v>
      </c>
      <c r="K52" s="1">
        <v>308674</v>
      </c>
      <c r="L52" s="1">
        <v>0</v>
      </c>
      <c r="M52" s="1">
        <v>308674</v>
      </c>
    </row>
    <row r="53" spans="1:13" x14ac:dyDescent="0.25">
      <c r="A53" s="6" t="s">
        <v>587</v>
      </c>
      <c r="B53" t="s">
        <v>204</v>
      </c>
      <c r="C53" t="s">
        <v>512</v>
      </c>
      <c r="D53" s="3">
        <v>41204</v>
      </c>
      <c r="E53" s="3">
        <v>44539</v>
      </c>
      <c r="F53" s="3">
        <v>44266</v>
      </c>
      <c r="G53" t="s">
        <v>553</v>
      </c>
      <c r="H53" s="1">
        <v>335912</v>
      </c>
      <c r="I53" s="1">
        <v>0</v>
      </c>
      <c r="J53" s="1">
        <v>517735</v>
      </c>
      <c r="K53" s="1">
        <v>853647</v>
      </c>
      <c r="L53" s="1">
        <v>335912</v>
      </c>
      <c r="M53" s="1">
        <v>517735</v>
      </c>
    </row>
    <row r="54" spans="1:13" x14ac:dyDescent="0.25">
      <c r="A54" s="6" t="s">
        <v>587</v>
      </c>
      <c r="B54" t="s">
        <v>217</v>
      </c>
      <c r="C54" t="s">
        <v>512</v>
      </c>
      <c r="D54" s="3">
        <v>41204</v>
      </c>
      <c r="E54" s="3">
        <v>44176</v>
      </c>
      <c r="F54" s="3">
        <v>43586</v>
      </c>
      <c r="G54" t="s">
        <v>570</v>
      </c>
      <c r="H54" s="1">
        <v>5520000</v>
      </c>
      <c r="I54" s="1">
        <v>0</v>
      </c>
      <c r="J54" s="1">
        <v>-3815412</v>
      </c>
      <c r="K54" s="1">
        <v>3815412</v>
      </c>
      <c r="L54" s="1">
        <v>438000</v>
      </c>
      <c r="M54" s="1">
        <v>3377412</v>
      </c>
    </row>
    <row r="55" spans="1:13" x14ac:dyDescent="0.25">
      <c r="A55" s="6" t="s">
        <v>573</v>
      </c>
      <c r="B55" t="s">
        <v>105</v>
      </c>
      <c r="C55" t="s">
        <v>498</v>
      </c>
      <c r="D55" s="3">
        <v>41281</v>
      </c>
      <c r="E55" s="3">
        <v>44176</v>
      </c>
      <c r="F55" s="3">
        <v>43466</v>
      </c>
      <c r="G55" t="s">
        <v>545</v>
      </c>
      <c r="H55" s="1">
        <v>24700</v>
      </c>
      <c r="I55" s="1">
        <v>0</v>
      </c>
      <c r="J55" s="1">
        <v>0</v>
      </c>
      <c r="K55" s="1">
        <v>24700</v>
      </c>
      <c r="L55" s="1">
        <v>0</v>
      </c>
      <c r="M55" s="1">
        <v>24700</v>
      </c>
    </row>
    <row r="56" spans="1:13" x14ac:dyDescent="0.25">
      <c r="A56" s="6" t="s">
        <v>572</v>
      </c>
      <c r="B56" t="s">
        <v>103</v>
      </c>
      <c r="C56" t="s">
        <v>497</v>
      </c>
      <c r="D56" s="3">
        <v>41302</v>
      </c>
      <c r="E56" s="3">
        <v>44176</v>
      </c>
      <c r="F56" s="3">
        <v>43466</v>
      </c>
      <c r="G56" t="s">
        <v>541</v>
      </c>
      <c r="H56" s="1">
        <v>4353</v>
      </c>
      <c r="I56" s="1">
        <v>0</v>
      </c>
      <c r="J56" s="1">
        <v>0</v>
      </c>
      <c r="K56" s="1">
        <v>4353</v>
      </c>
      <c r="L56" s="1">
        <v>0</v>
      </c>
      <c r="M56" s="1">
        <v>4353</v>
      </c>
    </row>
    <row r="57" spans="1:13" x14ac:dyDescent="0.25">
      <c r="A57" s="6" t="s">
        <v>582</v>
      </c>
      <c r="B57" t="s">
        <v>146</v>
      </c>
      <c r="C57" t="s">
        <v>507</v>
      </c>
      <c r="D57" s="3">
        <v>41316</v>
      </c>
      <c r="E57" s="3">
        <v>44176</v>
      </c>
      <c r="F57" s="3">
        <v>43466</v>
      </c>
      <c r="G57" t="s">
        <v>553</v>
      </c>
      <c r="H57" s="1">
        <v>2700</v>
      </c>
      <c r="I57" s="1">
        <v>0</v>
      </c>
      <c r="J57" s="1">
        <v>0</v>
      </c>
      <c r="K57" s="1">
        <v>2700</v>
      </c>
      <c r="L57" s="1">
        <v>0</v>
      </c>
      <c r="M57" s="1">
        <v>2700</v>
      </c>
    </row>
    <row r="58" spans="1:13" x14ac:dyDescent="0.25">
      <c r="A58" s="6" t="s">
        <v>582</v>
      </c>
      <c r="B58" t="s">
        <v>158</v>
      </c>
      <c r="C58" t="s">
        <v>507</v>
      </c>
      <c r="D58" s="3">
        <v>41316</v>
      </c>
      <c r="E58" s="3">
        <v>44176</v>
      </c>
      <c r="F58" s="3">
        <v>43466</v>
      </c>
      <c r="G58" t="s">
        <v>559</v>
      </c>
      <c r="H58" s="1">
        <v>11310</v>
      </c>
      <c r="I58" s="1">
        <v>0</v>
      </c>
      <c r="J58" s="1">
        <v>0</v>
      </c>
      <c r="K58" s="1">
        <v>11310</v>
      </c>
      <c r="L58" s="1">
        <v>0</v>
      </c>
      <c r="M58" s="1">
        <v>11310</v>
      </c>
    </row>
    <row r="59" spans="1:13" x14ac:dyDescent="0.25">
      <c r="A59" s="6" t="s">
        <v>582</v>
      </c>
      <c r="B59" t="s">
        <v>154</v>
      </c>
      <c r="C59" t="s">
        <v>507</v>
      </c>
      <c r="D59" s="3">
        <v>41316</v>
      </c>
      <c r="E59" s="3">
        <v>44176</v>
      </c>
      <c r="F59" s="3">
        <v>43466</v>
      </c>
      <c r="G59" t="s">
        <v>541</v>
      </c>
      <c r="H59" s="1">
        <v>13282</v>
      </c>
      <c r="I59" s="1">
        <v>0</v>
      </c>
      <c r="J59" s="1">
        <v>0</v>
      </c>
      <c r="K59" s="1">
        <v>13282</v>
      </c>
      <c r="L59" s="1">
        <v>0</v>
      </c>
      <c r="M59" s="1">
        <v>13282</v>
      </c>
    </row>
    <row r="60" spans="1:13" x14ac:dyDescent="0.25">
      <c r="A60" s="6" t="s">
        <v>582</v>
      </c>
      <c r="B60" t="s">
        <v>148</v>
      </c>
      <c r="C60" t="s">
        <v>507</v>
      </c>
      <c r="D60" s="3">
        <v>41316</v>
      </c>
      <c r="E60" s="3">
        <v>44176</v>
      </c>
      <c r="F60" s="3">
        <v>43466</v>
      </c>
      <c r="G60" t="s">
        <v>553</v>
      </c>
      <c r="H60" s="1">
        <v>18705</v>
      </c>
      <c r="I60" s="1">
        <v>0</v>
      </c>
      <c r="J60" s="1">
        <v>0</v>
      </c>
      <c r="K60" s="1">
        <v>214</v>
      </c>
      <c r="L60" s="1">
        <v>0</v>
      </c>
      <c r="M60" s="1">
        <v>214</v>
      </c>
    </row>
    <row r="61" spans="1:13" x14ac:dyDescent="0.25">
      <c r="A61" s="6" t="s">
        <v>582</v>
      </c>
      <c r="B61" t="s">
        <v>150</v>
      </c>
      <c r="C61" t="s">
        <v>507</v>
      </c>
      <c r="D61" s="3">
        <v>41316</v>
      </c>
      <c r="E61" s="3">
        <v>44176</v>
      </c>
      <c r="F61" s="3">
        <v>43466</v>
      </c>
      <c r="G61" t="s">
        <v>541</v>
      </c>
      <c r="H61" s="1">
        <v>19691</v>
      </c>
      <c r="I61" s="1">
        <v>0</v>
      </c>
      <c r="J61" s="1">
        <v>0</v>
      </c>
      <c r="K61" s="1">
        <v>19691</v>
      </c>
      <c r="L61" s="1">
        <v>0</v>
      </c>
      <c r="M61" s="1">
        <v>19691</v>
      </c>
    </row>
    <row r="62" spans="1:13" x14ac:dyDescent="0.25">
      <c r="A62" s="6" t="s">
        <v>582</v>
      </c>
      <c r="B62" t="s">
        <v>156</v>
      </c>
      <c r="C62" t="s">
        <v>507</v>
      </c>
      <c r="D62" s="3">
        <v>41316</v>
      </c>
      <c r="E62" s="3">
        <v>44176</v>
      </c>
      <c r="F62" s="3">
        <v>43466</v>
      </c>
      <c r="G62" t="s">
        <v>568</v>
      </c>
      <c r="H62" s="1">
        <v>20790</v>
      </c>
      <c r="I62" s="1">
        <v>0</v>
      </c>
      <c r="J62" s="1">
        <v>0</v>
      </c>
      <c r="K62" s="1">
        <v>20790</v>
      </c>
      <c r="L62" s="1">
        <v>0</v>
      </c>
      <c r="M62" s="1">
        <v>20790</v>
      </c>
    </row>
    <row r="63" spans="1:13" x14ac:dyDescent="0.25">
      <c r="A63" s="6" t="s">
        <v>582</v>
      </c>
      <c r="B63" t="s">
        <v>152</v>
      </c>
      <c r="C63" t="s">
        <v>507</v>
      </c>
      <c r="D63" s="3">
        <v>41316</v>
      </c>
      <c r="E63" s="3">
        <v>44176</v>
      </c>
      <c r="F63" s="3">
        <v>43466</v>
      </c>
      <c r="G63" t="s">
        <v>553</v>
      </c>
      <c r="H63" s="1">
        <v>180000</v>
      </c>
      <c r="I63" s="1">
        <v>0</v>
      </c>
      <c r="J63" s="1">
        <v>0</v>
      </c>
      <c r="K63" s="1">
        <v>180000</v>
      </c>
      <c r="L63" s="1">
        <v>0</v>
      </c>
      <c r="M63" s="1">
        <v>180000</v>
      </c>
    </row>
    <row r="64" spans="1:13" x14ac:dyDescent="0.25">
      <c r="A64" s="6" t="s">
        <v>596</v>
      </c>
      <c r="B64" t="s">
        <v>311</v>
      </c>
      <c r="C64" t="s">
        <v>520</v>
      </c>
      <c r="D64" s="3">
        <v>41327</v>
      </c>
      <c r="E64" s="3">
        <v>44176</v>
      </c>
      <c r="F64" s="3">
        <v>43831</v>
      </c>
      <c r="G64" t="s">
        <v>570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</row>
    <row r="65" spans="1:13" x14ac:dyDescent="0.25">
      <c r="A65" s="6" t="s">
        <v>596</v>
      </c>
      <c r="B65" t="s">
        <v>315</v>
      </c>
      <c r="C65" t="s">
        <v>520</v>
      </c>
      <c r="D65" s="3">
        <v>41327</v>
      </c>
      <c r="E65" s="3">
        <v>44176</v>
      </c>
      <c r="F65" s="3">
        <v>43466</v>
      </c>
      <c r="G65" t="s">
        <v>547</v>
      </c>
      <c r="H65" s="1">
        <v>10000</v>
      </c>
      <c r="I65" s="1">
        <v>0</v>
      </c>
      <c r="J65" s="1">
        <v>0</v>
      </c>
      <c r="K65" s="1">
        <v>11507</v>
      </c>
      <c r="L65" s="1">
        <v>0</v>
      </c>
      <c r="M65" s="1">
        <v>11507</v>
      </c>
    </row>
    <row r="66" spans="1:13" x14ac:dyDescent="0.25">
      <c r="A66" s="6" t="s">
        <v>596</v>
      </c>
      <c r="B66" t="s">
        <v>313</v>
      </c>
      <c r="C66" t="s">
        <v>520</v>
      </c>
      <c r="D66" s="3">
        <v>41327</v>
      </c>
      <c r="E66" s="3">
        <v>44176</v>
      </c>
      <c r="F66" s="3">
        <v>43466</v>
      </c>
      <c r="G66" t="s">
        <v>543</v>
      </c>
      <c r="H66" s="1">
        <v>360000</v>
      </c>
      <c r="I66" s="1">
        <v>0</v>
      </c>
      <c r="J66" s="1">
        <v>0</v>
      </c>
      <c r="K66" s="1">
        <v>55264</v>
      </c>
      <c r="L66" s="1">
        <v>0</v>
      </c>
      <c r="M66" s="1">
        <v>55264</v>
      </c>
    </row>
    <row r="67" spans="1:13" x14ac:dyDescent="0.25">
      <c r="A67" s="6" t="s">
        <v>596</v>
      </c>
      <c r="B67" t="s">
        <v>317</v>
      </c>
      <c r="C67" t="s">
        <v>520</v>
      </c>
      <c r="D67" s="3">
        <v>41327</v>
      </c>
      <c r="E67" s="3">
        <v>44176</v>
      </c>
      <c r="F67" s="3">
        <v>43466</v>
      </c>
      <c r="G67" t="s">
        <v>568</v>
      </c>
      <c r="H67" s="1">
        <v>1470150</v>
      </c>
      <c r="I67" s="1">
        <v>0</v>
      </c>
      <c r="J67" s="1">
        <v>0</v>
      </c>
      <c r="K67" s="1">
        <v>2632427.84</v>
      </c>
      <c r="L67" s="1">
        <v>1706231.84</v>
      </c>
      <c r="M67" s="1">
        <v>926195.99999999977</v>
      </c>
    </row>
    <row r="68" spans="1:13" x14ac:dyDescent="0.25">
      <c r="A68" s="6" t="s">
        <v>574</v>
      </c>
      <c r="B68" t="s">
        <v>108</v>
      </c>
      <c r="C68" t="s">
        <v>499</v>
      </c>
      <c r="D68" s="3">
        <v>41331</v>
      </c>
      <c r="E68" s="3">
        <v>44176</v>
      </c>
      <c r="F68" s="3">
        <v>43466</v>
      </c>
      <c r="G68" t="s">
        <v>559</v>
      </c>
      <c r="H68" s="1">
        <v>6412</v>
      </c>
      <c r="I68" s="1">
        <v>0</v>
      </c>
      <c r="J68" s="1">
        <v>0</v>
      </c>
      <c r="K68" s="1">
        <v>6412</v>
      </c>
      <c r="L68" s="1">
        <v>0</v>
      </c>
      <c r="M68" s="1">
        <v>6412</v>
      </c>
    </row>
    <row r="69" spans="1:13" x14ac:dyDescent="0.25">
      <c r="A69" s="6" t="s">
        <v>565</v>
      </c>
      <c r="B69" t="s">
        <v>74</v>
      </c>
      <c r="C69" t="s">
        <v>492</v>
      </c>
      <c r="D69" s="3">
        <v>41345</v>
      </c>
      <c r="E69" s="3">
        <v>44176</v>
      </c>
      <c r="F69" s="3">
        <v>43466</v>
      </c>
      <c r="G69" t="s">
        <v>541</v>
      </c>
      <c r="H69" s="1">
        <v>5038</v>
      </c>
      <c r="I69" s="1">
        <v>0</v>
      </c>
      <c r="J69" s="1">
        <v>0</v>
      </c>
      <c r="K69" s="1">
        <v>5038</v>
      </c>
      <c r="L69" s="1">
        <v>0</v>
      </c>
      <c r="M69" s="1">
        <v>5038</v>
      </c>
    </row>
    <row r="70" spans="1:13" x14ac:dyDescent="0.25">
      <c r="A70" s="6" t="s">
        <v>565</v>
      </c>
      <c r="B70" t="s">
        <v>76</v>
      </c>
      <c r="C70" t="s">
        <v>492</v>
      </c>
      <c r="D70" s="3">
        <v>41345</v>
      </c>
      <c r="E70" s="3">
        <v>44176</v>
      </c>
      <c r="F70" s="3">
        <v>43466</v>
      </c>
      <c r="G70" t="s">
        <v>541</v>
      </c>
      <c r="H70" s="1">
        <v>7469</v>
      </c>
      <c r="I70" s="1">
        <v>0</v>
      </c>
      <c r="J70" s="1">
        <v>0</v>
      </c>
      <c r="K70" s="1">
        <v>7469</v>
      </c>
      <c r="L70" s="1">
        <v>0</v>
      </c>
      <c r="M70" s="1">
        <v>7469</v>
      </c>
    </row>
    <row r="71" spans="1:13" x14ac:dyDescent="0.25">
      <c r="A71" s="6" t="s">
        <v>577</v>
      </c>
      <c r="B71" t="s">
        <v>129</v>
      </c>
      <c r="C71" t="s">
        <v>502</v>
      </c>
      <c r="D71" s="3">
        <v>41361</v>
      </c>
      <c r="E71" s="3">
        <v>44176</v>
      </c>
      <c r="F71" s="3">
        <v>43466</v>
      </c>
      <c r="G71" t="s">
        <v>545</v>
      </c>
      <c r="H71" s="1">
        <v>10000</v>
      </c>
      <c r="I71" s="1">
        <v>0</v>
      </c>
      <c r="J71" s="1">
        <v>0</v>
      </c>
      <c r="K71" s="1">
        <v>10000</v>
      </c>
      <c r="L71" s="1">
        <v>10000</v>
      </c>
      <c r="M71" s="1">
        <v>0</v>
      </c>
    </row>
    <row r="72" spans="1:13" x14ac:dyDescent="0.25">
      <c r="A72" s="6" t="s">
        <v>578</v>
      </c>
      <c r="B72" t="s">
        <v>132</v>
      </c>
      <c r="C72" t="s">
        <v>503</v>
      </c>
      <c r="D72" s="3">
        <v>41410</v>
      </c>
      <c r="E72" s="3">
        <v>44176</v>
      </c>
      <c r="F72" s="3">
        <v>43466</v>
      </c>
      <c r="G72" t="s">
        <v>541</v>
      </c>
      <c r="H72" s="1">
        <v>4763</v>
      </c>
      <c r="I72" s="1">
        <v>0</v>
      </c>
      <c r="J72" s="1">
        <v>0</v>
      </c>
      <c r="K72" s="1">
        <v>4763</v>
      </c>
      <c r="L72" s="1">
        <v>4763</v>
      </c>
      <c r="M72" s="1">
        <v>0</v>
      </c>
    </row>
    <row r="73" spans="1:13" x14ac:dyDescent="0.25">
      <c r="A73" s="6" t="s">
        <v>579</v>
      </c>
      <c r="B73" t="s">
        <v>140</v>
      </c>
      <c r="C73" t="s">
        <v>504</v>
      </c>
      <c r="D73" s="3">
        <v>41435</v>
      </c>
      <c r="E73" s="3">
        <v>44176</v>
      </c>
      <c r="F73" s="3">
        <v>43466</v>
      </c>
      <c r="G73" t="s">
        <v>553</v>
      </c>
      <c r="H73" s="1">
        <v>8100</v>
      </c>
      <c r="I73" s="1">
        <v>0</v>
      </c>
      <c r="J73" s="1">
        <v>0</v>
      </c>
      <c r="K73" s="1">
        <v>8100</v>
      </c>
      <c r="L73" s="1">
        <v>0</v>
      </c>
      <c r="M73" s="1">
        <v>8100</v>
      </c>
    </row>
    <row r="74" spans="1:13" x14ac:dyDescent="0.25">
      <c r="A74" s="6" t="s">
        <v>579</v>
      </c>
      <c r="B74" t="s">
        <v>135</v>
      </c>
      <c r="C74" t="s">
        <v>504</v>
      </c>
      <c r="D74" s="3">
        <v>41435</v>
      </c>
      <c r="E74" s="3">
        <v>44176</v>
      </c>
      <c r="F74" s="3">
        <v>43466</v>
      </c>
      <c r="G74" t="s">
        <v>559</v>
      </c>
      <c r="H74" s="1">
        <v>20865</v>
      </c>
      <c r="I74" s="1">
        <v>0</v>
      </c>
      <c r="J74" s="1">
        <v>0</v>
      </c>
      <c r="K74" s="1">
        <v>20865</v>
      </c>
      <c r="L74" s="1">
        <v>0</v>
      </c>
      <c r="M74" s="1">
        <v>20865</v>
      </c>
    </row>
    <row r="75" spans="1:13" x14ac:dyDescent="0.25">
      <c r="A75" s="6" t="s">
        <v>579</v>
      </c>
      <c r="B75" t="s">
        <v>137</v>
      </c>
      <c r="C75" t="s">
        <v>504</v>
      </c>
      <c r="D75" s="3">
        <v>41435</v>
      </c>
      <c r="E75" s="3">
        <v>44176</v>
      </c>
      <c r="F75" s="3">
        <v>43466</v>
      </c>
      <c r="G75" t="s">
        <v>541</v>
      </c>
      <c r="H75" s="1">
        <v>72653</v>
      </c>
      <c r="I75" s="1">
        <v>0</v>
      </c>
      <c r="J75" s="1">
        <v>0</v>
      </c>
      <c r="K75" s="1">
        <v>72653</v>
      </c>
      <c r="L75" s="1">
        <v>72653</v>
      </c>
      <c r="M75" s="1">
        <v>0</v>
      </c>
    </row>
    <row r="76" spans="1:13" x14ac:dyDescent="0.25">
      <c r="A76" s="6" t="s">
        <v>580</v>
      </c>
      <c r="B76" t="s">
        <v>142</v>
      </c>
      <c r="C76" t="s">
        <v>505</v>
      </c>
      <c r="D76" s="3">
        <v>41467</v>
      </c>
      <c r="E76" s="3">
        <v>44176</v>
      </c>
      <c r="F76" s="3">
        <v>43466</v>
      </c>
      <c r="G76" t="s">
        <v>541</v>
      </c>
      <c r="H76" s="1">
        <v>4763</v>
      </c>
      <c r="I76" s="1">
        <v>0</v>
      </c>
      <c r="J76" s="1">
        <v>0</v>
      </c>
      <c r="K76" s="1">
        <v>1082</v>
      </c>
      <c r="L76" s="1">
        <v>0</v>
      </c>
      <c r="M76" s="1">
        <v>1082</v>
      </c>
    </row>
    <row r="77" spans="1:13" x14ac:dyDescent="0.25">
      <c r="A77" s="6" t="s">
        <v>586</v>
      </c>
      <c r="B77" t="s">
        <v>194</v>
      </c>
      <c r="C77" t="s">
        <v>511</v>
      </c>
      <c r="D77" s="3">
        <v>41530</v>
      </c>
      <c r="E77" s="3">
        <v>44176</v>
      </c>
      <c r="F77" s="3">
        <v>43466</v>
      </c>
      <c r="G77" t="s">
        <v>545</v>
      </c>
      <c r="H77" s="1">
        <v>12000</v>
      </c>
      <c r="I77" s="1">
        <v>0</v>
      </c>
      <c r="J77" s="1">
        <v>0</v>
      </c>
      <c r="K77" s="1">
        <v>12000</v>
      </c>
      <c r="L77" s="1">
        <v>12000</v>
      </c>
      <c r="M77" s="1">
        <v>0</v>
      </c>
    </row>
    <row r="78" spans="1:13" x14ac:dyDescent="0.25">
      <c r="A78" s="6" t="s">
        <v>586</v>
      </c>
      <c r="B78" t="s">
        <v>191</v>
      </c>
      <c r="C78" t="s">
        <v>511</v>
      </c>
      <c r="D78" s="3">
        <v>41530</v>
      </c>
      <c r="E78" s="3">
        <v>44176</v>
      </c>
      <c r="F78" s="3">
        <v>43466</v>
      </c>
      <c r="G78" t="s">
        <v>541</v>
      </c>
      <c r="H78" s="1">
        <v>15000</v>
      </c>
      <c r="I78" s="1">
        <v>0</v>
      </c>
      <c r="J78" s="1">
        <v>0</v>
      </c>
      <c r="K78" s="1">
        <v>15000</v>
      </c>
      <c r="L78" s="1">
        <v>0</v>
      </c>
      <c r="M78" s="1">
        <v>15000</v>
      </c>
    </row>
    <row r="79" spans="1:13" x14ac:dyDescent="0.25">
      <c r="A79" s="6" t="s">
        <v>586</v>
      </c>
      <c r="B79" t="s">
        <v>189</v>
      </c>
      <c r="C79" t="s">
        <v>511</v>
      </c>
      <c r="D79" s="3">
        <v>41530</v>
      </c>
      <c r="E79" s="3">
        <v>44176</v>
      </c>
      <c r="F79" s="3">
        <v>43466</v>
      </c>
      <c r="G79" t="s">
        <v>559</v>
      </c>
      <c r="H79" s="1">
        <v>20815</v>
      </c>
      <c r="I79" s="1">
        <v>0</v>
      </c>
      <c r="J79" s="1">
        <v>0</v>
      </c>
      <c r="K79" s="1">
        <v>20815</v>
      </c>
      <c r="L79" s="1">
        <v>0</v>
      </c>
      <c r="M79" s="1">
        <v>20815</v>
      </c>
    </row>
    <row r="80" spans="1:13" x14ac:dyDescent="0.25">
      <c r="A80" s="6" t="s">
        <v>586</v>
      </c>
      <c r="B80" t="s">
        <v>197</v>
      </c>
      <c r="C80" t="s">
        <v>511</v>
      </c>
      <c r="D80" s="3">
        <v>41530</v>
      </c>
      <c r="E80" s="3">
        <v>44176</v>
      </c>
      <c r="F80" s="3">
        <v>43466</v>
      </c>
      <c r="G80" t="s">
        <v>545</v>
      </c>
      <c r="H80" s="1">
        <v>40000</v>
      </c>
      <c r="I80" s="1">
        <v>0</v>
      </c>
      <c r="J80" s="1">
        <v>0</v>
      </c>
      <c r="K80" s="1">
        <v>40000</v>
      </c>
      <c r="L80" s="1">
        <v>40000</v>
      </c>
      <c r="M80" s="1">
        <v>0</v>
      </c>
    </row>
    <row r="81" spans="1:13" x14ac:dyDescent="0.25">
      <c r="A81" s="6" t="s">
        <v>581</v>
      </c>
      <c r="B81" t="s">
        <v>144</v>
      </c>
      <c r="C81" t="s">
        <v>506</v>
      </c>
      <c r="D81" s="3">
        <v>41557</v>
      </c>
      <c r="E81" s="3">
        <v>44176</v>
      </c>
      <c r="F81" s="3">
        <v>43466</v>
      </c>
      <c r="G81" t="s">
        <v>545</v>
      </c>
      <c r="H81" s="1">
        <v>200000</v>
      </c>
      <c r="I81" s="1">
        <v>0</v>
      </c>
      <c r="J81" s="1">
        <v>0</v>
      </c>
      <c r="K81" s="1">
        <v>13803</v>
      </c>
      <c r="L81" s="1">
        <v>0</v>
      </c>
      <c r="M81" s="1">
        <v>13803</v>
      </c>
    </row>
    <row r="82" spans="1:13" x14ac:dyDescent="0.25">
      <c r="A82" s="6" t="s">
        <v>583</v>
      </c>
      <c r="B82" t="s">
        <v>162</v>
      </c>
      <c r="C82" t="s">
        <v>508</v>
      </c>
      <c r="D82" s="3">
        <v>41571</v>
      </c>
      <c r="E82" s="3">
        <v>44176</v>
      </c>
      <c r="F82" s="3">
        <v>43466</v>
      </c>
      <c r="G82" t="s">
        <v>541</v>
      </c>
      <c r="H82" s="1">
        <v>43981</v>
      </c>
      <c r="I82" s="1">
        <v>0</v>
      </c>
      <c r="J82" s="1">
        <v>0</v>
      </c>
      <c r="K82" s="1">
        <v>43981</v>
      </c>
      <c r="L82" s="1">
        <v>0</v>
      </c>
      <c r="M82" s="1">
        <v>43981</v>
      </c>
    </row>
    <row r="83" spans="1:13" x14ac:dyDescent="0.25">
      <c r="A83" s="6" t="s">
        <v>583</v>
      </c>
      <c r="B83" t="s">
        <v>160</v>
      </c>
      <c r="C83" t="s">
        <v>508</v>
      </c>
      <c r="D83" s="3">
        <v>41571</v>
      </c>
      <c r="E83" s="3">
        <v>44176</v>
      </c>
      <c r="F83" s="3">
        <v>43466</v>
      </c>
      <c r="G83" t="s">
        <v>568</v>
      </c>
      <c r="H83" s="1">
        <v>57000</v>
      </c>
      <c r="I83" s="1">
        <v>0</v>
      </c>
      <c r="J83" s="1">
        <v>0</v>
      </c>
      <c r="K83" s="1">
        <v>7000</v>
      </c>
      <c r="L83" s="1">
        <v>0</v>
      </c>
      <c r="M83" s="1">
        <v>7000</v>
      </c>
    </row>
    <row r="84" spans="1:13" x14ac:dyDescent="0.25">
      <c r="A84" s="6" t="s">
        <v>609</v>
      </c>
      <c r="B84" t="s">
        <v>405</v>
      </c>
      <c r="C84" t="s">
        <v>533</v>
      </c>
      <c r="D84" s="3">
        <v>41600</v>
      </c>
      <c r="E84" s="3">
        <v>44176</v>
      </c>
      <c r="F84" s="3">
        <v>43831</v>
      </c>
      <c r="G84" t="s">
        <v>570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</row>
    <row r="85" spans="1:13" x14ac:dyDescent="0.25">
      <c r="A85" s="6" t="s">
        <v>609</v>
      </c>
      <c r="B85" t="s">
        <v>410</v>
      </c>
      <c r="C85" t="s">
        <v>533</v>
      </c>
      <c r="D85" s="3">
        <v>41600</v>
      </c>
      <c r="E85" s="3">
        <v>44176</v>
      </c>
      <c r="F85" s="3">
        <v>43466</v>
      </c>
      <c r="G85" t="s">
        <v>543</v>
      </c>
      <c r="H85" s="1">
        <v>20000</v>
      </c>
      <c r="I85" s="1">
        <v>0</v>
      </c>
      <c r="J85" s="1">
        <v>0</v>
      </c>
      <c r="K85" s="1">
        <v>26723</v>
      </c>
      <c r="L85" s="1">
        <v>0</v>
      </c>
      <c r="M85" s="1">
        <v>26723</v>
      </c>
    </row>
    <row r="86" spans="1:13" x14ac:dyDescent="0.25">
      <c r="A86" s="6" t="s">
        <v>609</v>
      </c>
      <c r="B86" t="s">
        <v>414</v>
      </c>
      <c r="C86" t="s">
        <v>533</v>
      </c>
      <c r="D86" s="3">
        <v>41600</v>
      </c>
      <c r="E86" s="3">
        <v>44176</v>
      </c>
      <c r="F86" s="3">
        <v>43466</v>
      </c>
      <c r="G86" t="s">
        <v>553</v>
      </c>
      <c r="H86" s="1">
        <v>250000</v>
      </c>
      <c r="I86" s="1">
        <v>0</v>
      </c>
      <c r="J86" s="1">
        <v>0</v>
      </c>
      <c r="K86" s="1">
        <v>334042</v>
      </c>
      <c r="L86" s="1">
        <v>0</v>
      </c>
      <c r="M86" s="1">
        <v>334042</v>
      </c>
    </row>
    <row r="87" spans="1:13" x14ac:dyDescent="0.25">
      <c r="A87" s="6" t="s">
        <v>609</v>
      </c>
      <c r="B87" t="s">
        <v>412</v>
      </c>
      <c r="C87" t="s">
        <v>533</v>
      </c>
      <c r="D87" s="3">
        <v>41600</v>
      </c>
      <c r="E87" s="3">
        <v>44176</v>
      </c>
      <c r="F87" s="3">
        <v>43466</v>
      </c>
      <c r="G87" t="s">
        <v>559</v>
      </c>
      <c r="H87" s="1">
        <v>260000</v>
      </c>
      <c r="I87" s="1">
        <v>0</v>
      </c>
      <c r="J87" s="1">
        <v>0</v>
      </c>
      <c r="K87" s="1">
        <v>313787</v>
      </c>
      <c r="L87" s="1">
        <v>0</v>
      </c>
      <c r="M87" s="1">
        <v>313787</v>
      </c>
    </row>
    <row r="88" spans="1:13" x14ac:dyDescent="0.25">
      <c r="A88" s="6" t="s">
        <v>609</v>
      </c>
      <c r="B88" t="s">
        <v>407</v>
      </c>
      <c r="C88" t="s">
        <v>533</v>
      </c>
      <c r="D88" s="3">
        <v>41600</v>
      </c>
      <c r="E88" s="3">
        <v>44176</v>
      </c>
      <c r="F88" s="3">
        <v>43466</v>
      </c>
      <c r="G88" t="s">
        <v>568</v>
      </c>
      <c r="H88" s="1">
        <v>1637500</v>
      </c>
      <c r="I88" s="1">
        <v>0</v>
      </c>
      <c r="J88" s="1">
        <v>0</v>
      </c>
      <c r="K88" s="1">
        <v>387978</v>
      </c>
      <c r="L88" s="1">
        <v>0</v>
      </c>
      <c r="M88" s="1">
        <v>387978</v>
      </c>
    </row>
    <row r="89" spans="1:13" x14ac:dyDescent="0.25">
      <c r="A89" s="6" t="s">
        <v>584</v>
      </c>
      <c r="B89" t="s">
        <v>175</v>
      </c>
      <c r="C89" t="s">
        <v>509</v>
      </c>
      <c r="D89" s="3">
        <v>41628</v>
      </c>
      <c r="E89" s="3">
        <v>44176</v>
      </c>
      <c r="F89" s="3">
        <v>43678</v>
      </c>
      <c r="G89" t="s">
        <v>553</v>
      </c>
      <c r="H89" s="1">
        <v>2100</v>
      </c>
      <c r="I89" s="1">
        <v>0</v>
      </c>
      <c r="J89" s="1">
        <v>-2755</v>
      </c>
      <c r="K89" s="1">
        <v>2755</v>
      </c>
      <c r="L89" s="1">
        <v>0</v>
      </c>
      <c r="M89" s="1">
        <v>2755</v>
      </c>
    </row>
    <row r="90" spans="1:13" x14ac:dyDescent="0.25">
      <c r="A90" s="6" t="s">
        <v>584</v>
      </c>
      <c r="B90" t="s">
        <v>164</v>
      </c>
      <c r="C90" t="s">
        <v>509</v>
      </c>
      <c r="D90" s="3">
        <v>41628</v>
      </c>
      <c r="E90" s="3">
        <v>44176</v>
      </c>
      <c r="F90" s="3">
        <v>43678</v>
      </c>
      <c r="G90" t="s">
        <v>559</v>
      </c>
      <c r="H90" s="1">
        <v>2730</v>
      </c>
      <c r="I90" s="1">
        <v>0</v>
      </c>
      <c r="J90" s="1">
        <v>-3582</v>
      </c>
      <c r="K90" s="1">
        <v>3582</v>
      </c>
      <c r="L90" s="1">
        <v>0</v>
      </c>
      <c r="M90" s="1">
        <v>3582</v>
      </c>
    </row>
    <row r="91" spans="1:13" x14ac:dyDescent="0.25">
      <c r="A91" s="6" t="s">
        <v>584</v>
      </c>
      <c r="B91" t="s">
        <v>171</v>
      </c>
      <c r="C91" t="s">
        <v>509</v>
      </c>
      <c r="D91" s="3">
        <v>41628</v>
      </c>
      <c r="E91" s="3">
        <v>44176</v>
      </c>
      <c r="F91" s="3">
        <v>43678</v>
      </c>
      <c r="G91" t="s">
        <v>541</v>
      </c>
      <c r="H91" s="1">
        <v>4753</v>
      </c>
      <c r="I91" s="1">
        <v>0</v>
      </c>
      <c r="J91" s="1">
        <v>-6237</v>
      </c>
      <c r="K91" s="1">
        <v>6237</v>
      </c>
      <c r="L91" s="1">
        <v>4753</v>
      </c>
      <c r="M91" s="1">
        <v>1484</v>
      </c>
    </row>
    <row r="92" spans="1:13" x14ac:dyDescent="0.25">
      <c r="A92" s="6" t="s">
        <v>584</v>
      </c>
      <c r="B92" t="s">
        <v>167</v>
      </c>
      <c r="C92" t="s">
        <v>509</v>
      </c>
      <c r="D92" s="3">
        <v>41628</v>
      </c>
      <c r="E92" s="3">
        <v>44176</v>
      </c>
      <c r="F92" s="3">
        <v>43678</v>
      </c>
      <c r="G92" t="s">
        <v>541</v>
      </c>
      <c r="H92" s="1">
        <v>6412</v>
      </c>
      <c r="I92" s="1">
        <v>0</v>
      </c>
      <c r="J92" s="1">
        <v>-8414</v>
      </c>
      <c r="K92" s="1">
        <v>8414</v>
      </c>
      <c r="L92" s="1">
        <v>1484</v>
      </c>
      <c r="M92" s="1">
        <v>6930</v>
      </c>
    </row>
    <row r="93" spans="1:13" x14ac:dyDescent="0.25">
      <c r="A93" s="6" t="s">
        <v>585</v>
      </c>
      <c r="B93" t="s">
        <v>178</v>
      </c>
      <c r="C93" t="s">
        <v>510</v>
      </c>
      <c r="D93" s="3">
        <v>41697</v>
      </c>
      <c r="E93" s="3">
        <v>44176</v>
      </c>
      <c r="F93" s="3">
        <v>43466</v>
      </c>
      <c r="G93" t="s">
        <v>545</v>
      </c>
      <c r="H93" s="1">
        <v>-50000</v>
      </c>
      <c r="I93" s="1">
        <v>0</v>
      </c>
      <c r="J93" s="1">
        <v>0</v>
      </c>
      <c r="K93" s="1">
        <v>5500</v>
      </c>
      <c r="L93" s="1">
        <v>0</v>
      </c>
      <c r="M93" s="1">
        <v>5500</v>
      </c>
    </row>
    <row r="94" spans="1:13" x14ac:dyDescent="0.25">
      <c r="A94" s="6" t="s">
        <v>585</v>
      </c>
      <c r="B94" t="s">
        <v>187</v>
      </c>
      <c r="C94" t="s">
        <v>510</v>
      </c>
      <c r="D94" s="3">
        <v>41697</v>
      </c>
      <c r="E94" s="3">
        <v>44176</v>
      </c>
      <c r="F94" s="3">
        <v>43466</v>
      </c>
      <c r="G94" t="s">
        <v>553</v>
      </c>
      <c r="H94" s="1">
        <v>2700</v>
      </c>
      <c r="I94" s="1">
        <v>0</v>
      </c>
      <c r="J94" s="1">
        <v>0</v>
      </c>
      <c r="K94" s="1">
        <v>2700</v>
      </c>
      <c r="L94" s="1">
        <v>0</v>
      </c>
      <c r="M94" s="1">
        <v>2700</v>
      </c>
    </row>
    <row r="95" spans="1:13" x14ac:dyDescent="0.25">
      <c r="A95" s="6" t="s">
        <v>585</v>
      </c>
      <c r="B95" t="s">
        <v>180</v>
      </c>
      <c r="C95" t="s">
        <v>510</v>
      </c>
      <c r="D95" s="3">
        <v>41697</v>
      </c>
      <c r="E95" s="3">
        <v>44176</v>
      </c>
      <c r="F95" s="3">
        <v>43466</v>
      </c>
      <c r="G95" t="s">
        <v>559</v>
      </c>
      <c r="H95" s="1">
        <v>13348</v>
      </c>
      <c r="I95" s="1">
        <v>0</v>
      </c>
      <c r="J95" s="1">
        <v>0</v>
      </c>
      <c r="K95" s="1">
        <v>13348</v>
      </c>
      <c r="L95" s="1">
        <v>0</v>
      </c>
      <c r="M95" s="1">
        <v>13348</v>
      </c>
    </row>
    <row r="96" spans="1:13" x14ac:dyDescent="0.25">
      <c r="A96" s="6" t="s">
        <v>585</v>
      </c>
      <c r="B96" t="s">
        <v>184</v>
      </c>
      <c r="C96" t="s">
        <v>510</v>
      </c>
      <c r="D96" s="3">
        <v>41697</v>
      </c>
      <c r="E96" s="3">
        <v>44175</v>
      </c>
      <c r="F96" s="3">
        <v>43556</v>
      </c>
      <c r="G96" t="s">
        <v>541</v>
      </c>
      <c r="H96" s="1">
        <v>31638</v>
      </c>
      <c r="I96" s="1">
        <v>0</v>
      </c>
      <c r="J96" s="1">
        <v>0</v>
      </c>
      <c r="K96" s="1">
        <v>23002</v>
      </c>
      <c r="L96" s="1">
        <v>15000</v>
      </c>
      <c r="M96" s="1">
        <v>8002</v>
      </c>
    </row>
    <row r="97" spans="1:13" x14ac:dyDescent="0.25">
      <c r="A97" s="6" t="s">
        <v>585</v>
      </c>
      <c r="B97" t="s">
        <v>182</v>
      </c>
      <c r="C97" t="s">
        <v>510</v>
      </c>
      <c r="D97" s="3">
        <v>41697</v>
      </c>
      <c r="E97" s="3">
        <v>44176</v>
      </c>
      <c r="F97" s="3">
        <v>43466</v>
      </c>
      <c r="G97" t="s">
        <v>553</v>
      </c>
      <c r="H97" s="1">
        <v>96923</v>
      </c>
      <c r="I97" s="1">
        <v>0</v>
      </c>
      <c r="J97" s="1">
        <v>0</v>
      </c>
      <c r="K97" s="1">
        <v>97284</v>
      </c>
      <c r="L97" s="1">
        <v>0</v>
      </c>
      <c r="M97" s="1">
        <v>97284</v>
      </c>
    </row>
    <row r="98" spans="1:13" x14ac:dyDescent="0.25">
      <c r="A98" s="6" t="s">
        <v>593</v>
      </c>
      <c r="B98" t="s">
        <v>276</v>
      </c>
      <c r="C98" t="s">
        <v>517</v>
      </c>
      <c r="D98" s="3">
        <v>41814</v>
      </c>
      <c r="E98" s="3">
        <v>44176</v>
      </c>
      <c r="F98" s="3">
        <v>43831</v>
      </c>
      <c r="G98" t="s">
        <v>570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</row>
    <row r="99" spans="1:13" x14ac:dyDescent="0.25">
      <c r="A99" s="6" t="s">
        <v>593</v>
      </c>
      <c r="B99" t="s">
        <v>278</v>
      </c>
      <c r="C99" t="s">
        <v>517</v>
      </c>
      <c r="D99" s="3">
        <v>41814</v>
      </c>
      <c r="E99" s="3">
        <v>44176</v>
      </c>
      <c r="F99" s="3">
        <v>43466</v>
      </c>
      <c r="G99" t="s">
        <v>553</v>
      </c>
      <c r="H99" s="1">
        <v>56700</v>
      </c>
      <c r="I99" s="1">
        <v>0</v>
      </c>
      <c r="J99" s="1">
        <v>0</v>
      </c>
      <c r="K99" s="1">
        <v>61954</v>
      </c>
      <c r="L99" s="1">
        <v>0</v>
      </c>
      <c r="M99" s="1">
        <v>61954</v>
      </c>
    </row>
    <row r="100" spans="1:13" x14ac:dyDescent="0.25">
      <c r="A100" s="6" t="s">
        <v>593</v>
      </c>
      <c r="B100" t="s">
        <v>299</v>
      </c>
      <c r="C100" t="s">
        <v>517</v>
      </c>
      <c r="D100" s="3">
        <v>41814</v>
      </c>
      <c r="E100" s="3">
        <v>44176</v>
      </c>
      <c r="F100" s="3">
        <v>43466</v>
      </c>
      <c r="G100" t="s">
        <v>541</v>
      </c>
      <c r="H100" s="1">
        <v>200000</v>
      </c>
      <c r="I100" s="1">
        <v>0</v>
      </c>
      <c r="J100" s="1">
        <v>0</v>
      </c>
      <c r="K100" s="1">
        <v>218532</v>
      </c>
      <c r="L100" s="1">
        <v>0</v>
      </c>
      <c r="M100" s="1">
        <v>218532</v>
      </c>
    </row>
    <row r="101" spans="1:13" x14ac:dyDescent="0.25">
      <c r="A101" s="6" t="s">
        <v>593</v>
      </c>
      <c r="B101" t="s">
        <v>292</v>
      </c>
      <c r="C101" t="s">
        <v>517</v>
      </c>
      <c r="D101" s="3">
        <v>41814</v>
      </c>
      <c r="E101" s="3">
        <v>44176</v>
      </c>
      <c r="F101" s="3">
        <v>43617</v>
      </c>
      <c r="G101" t="s">
        <v>556</v>
      </c>
      <c r="H101" s="1">
        <v>314600</v>
      </c>
      <c r="I101" s="1">
        <v>0</v>
      </c>
      <c r="J101" s="1">
        <v>-128755</v>
      </c>
      <c r="K101" s="1">
        <v>128755</v>
      </c>
      <c r="L101" s="1">
        <v>0</v>
      </c>
      <c r="M101" s="1">
        <v>128755</v>
      </c>
    </row>
    <row r="102" spans="1:13" x14ac:dyDescent="0.25">
      <c r="A102" s="6" t="s">
        <v>593</v>
      </c>
      <c r="B102" t="s">
        <v>290</v>
      </c>
      <c r="C102" t="s">
        <v>517</v>
      </c>
      <c r="D102" s="3">
        <v>41814</v>
      </c>
      <c r="E102" s="3">
        <v>44176</v>
      </c>
      <c r="F102" s="3">
        <v>43466</v>
      </c>
      <c r="G102" t="s">
        <v>559</v>
      </c>
      <c r="H102" s="1">
        <v>320000</v>
      </c>
      <c r="I102" s="1">
        <v>0</v>
      </c>
      <c r="J102" s="1">
        <v>0</v>
      </c>
      <c r="K102" s="1">
        <v>118632</v>
      </c>
      <c r="L102" s="1">
        <v>0</v>
      </c>
      <c r="M102" s="1">
        <v>118632</v>
      </c>
    </row>
    <row r="103" spans="1:13" x14ac:dyDescent="0.25">
      <c r="A103" s="6" t="s">
        <v>593</v>
      </c>
      <c r="B103" t="s">
        <v>286</v>
      </c>
      <c r="C103" t="s">
        <v>517</v>
      </c>
      <c r="D103" s="3">
        <v>41814</v>
      </c>
      <c r="E103" s="3">
        <v>44176</v>
      </c>
      <c r="F103" s="3">
        <v>43466</v>
      </c>
      <c r="G103" t="s">
        <v>545</v>
      </c>
      <c r="H103" s="1">
        <v>323000</v>
      </c>
      <c r="I103" s="1">
        <v>0</v>
      </c>
      <c r="J103" s="1">
        <v>-214864</v>
      </c>
      <c r="K103" s="1">
        <v>329714</v>
      </c>
      <c r="L103" s="1">
        <v>0</v>
      </c>
      <c r="M103" s="1">
        <v>329714</v>
      </c>
    </row>
    <row r="104" spans="1:13" x14ac:dyDescent="0.25">
      <c r="A104" s="6" t="s">
        <v>593</v>
      </c>
      <c r="B104" t="s">
        <v>295</v>
      </c>
      <c r="C104" t="s">
        <v>517</v>
      </c>
      <c r="D104" s="3">
        <v>41814</v>
      </c>
      <c r="E104" s="3">
        <v>44176</v>
      </c>
      <c r="F104" s="3">
        <v>43466</v>
      </c>
      <c r="G104" t="s">
        <v>568</v>
      </c>
      <c r="H104" s="1">
        <v>350000</v>
      </c>
      <c r="I104" s="1">
        <v>0</v>
      </c>
      <c r="J104" s="1">
        <v>-214864</v>
      </c>
      <c r="K104" s="1">
        <v>433782</v>
      </c>
      <c r="L104" s="1">
        <v>0</v>
      </c>
      <c r="M104" s="1">
        <v>433782</v>
      </c>
    </row>
    <row r="105" spans="1:13" x14ac:dyDescent="0.25">
      <c r="A105" s="6" t="s">
        <v>593</v>
      </c>
      <c r="B105" t="s">
        <v>280</v>
      </c>
      <c r="C105" t="s">
        <v>517</v>
      </c>
      <c r="D105" s="3">
        <v>41814</v>
      </c>
      <c r="E105" s="3">
        <v>44176</v>
      </c>
      <c r="F105" s="3">
        <v>43466</v>
      </c>
      <c r="G105" t="s">
        <v>553</v>
      </c>
      <c r="H105" s="1">
        <v>362350</v>
      </c>
      <c r="I105" s="1">
        <v>0</v>
      </c>
      <c r="J105" s="1">
        <v>-101109</v>
      </c>
      <c r="K105" s="1">
        <v>429216</v>
      </c>
      <c r="L105" s="1">
        <v>190298</v>
      </c>
      <c r="M105" s="1">
        <v>238918</v>
      </c>
    </row>
    <row r="106" spans="1:13" x14ac:dyDescent="0.25">
      <c r="A106" s="6" t="s">
        <v>576</v>
      </c>
      <c r="B106" t="s">
        <v>127</v>
      </c>
      <c r="C106" t="s">
        <v>501</v>
      </c>
      <c r="D106" s="3">
        <v>41852</v>
      </c>
      <c r="E106" s="3">
        <v>44176</v>
      </c>
      <c r="F106" s="3">
        <v>43466</v>
      </c>
      <c r="G106" t="s">
        <v>559</v>
      </c>
      <c r="H106" s="1">
        <v>2730</v>
      </c>
      <c r="I106" s="1">
        <v>0</v>
      </c>
      <c r="J106" s="1">
        <v>0</v>
      </c>
      <c r="K106" s="1">
        <v>3456</v>
      </c>
      <c r="L106" s="1">
        <v>0</v>
      </c>
      <c r="M106" s="1">
        <v>3456</v>
      </c>
    </row>
    <row r="107" spans="1:13" x14ac:dyDescent="0.25">
      <c r="A107" s="6" t="s">
        <v>576</v>
      </c>
      <c r="B107" t="s">
        <v>125</v>
      </c>
      <c r="C107" t="s">
        <v>501</v>
      </c>
      <c r="D107" s="3">
        <v>41852</v>
      </c>
      <c r="E107" s="3">
        <v>44176</v>
      </c>
      <c r="F107" s="3">
        <v>43466</v>
      </c>
      <c r="G107" t="s">
        <v>541</v>
      </c>
      <c r="H107" s="1">
        <v>6412</v>
      </c>
      <c r="I107" s="1">
        <v>0</v>
      </c>
      <c r="J107" s="1">
        <v>0</v>
      </c>
      <c r="K107" s="1">
        <v>8118</v>
      </c>
      <c r="L107" s="1">
        <v>0</v>
      </c>
      <c r="M107" s="1">
        <v>8118</v>
      </c>
    </row>
    <row r="108" spans="1:13" x14ac:dyDescent="0.25">
      <c r="A108" s="6" t="s">
        <v>590</v>
      </c>
      <c r="B108" t="s">
        <v>255</v>
      </c>
      <c r="C108" t="s">
        <v>514</v>
      </c>
      <c r="D108" s="3">
        <v>41940</v>
      </c>
      <c r="E108" s="3">
        <v>44176</v>
      </c>
      <c r="F108" s="3">
        <v>43466</v>
      </c>
      <c r="G108" t="s">
        <v>559</v>
      </c>
      <c r="H108" s="1">
        <v>1170</v>
      </c>
      <c r="I108" s="1">
        <v>0</v>
      </c>
      <c r="J108" s="1">
        <v>0</v>
      </c>
      <c r="K108" s="1">
        <v>1384</v>
      </c>
      <c r="L108" s="1">
        <v>0</v>
      </c>
      <c r="M108" s="1">
        <v>1384</v>
      </c>
    </row>
    <row r="109" spans="1:13" x14ac:dyDescent="0.25">
      <c r="A109" s="6" t="s">
        <v>590</v>
      </c>
      <c r="B109" t="s">
        <v>257</v>
      </c>
      <c r="C109" t="s">
        <v>514</v>
      </c>
      <c r="D109" s="3">
        <v>41940</v>
      </c>
      <c r="E109" s="3">
        <v>44176</v>
      </c>
      <c r="F109" s="3">
        <v>43466</v>
      </c>
      <c r="G109" t="s">
        <v>541</v>
      </c>
      <c r="H109" s="1">
        <v>2748</v>
      </c>
      <c r="I109" s="1">
        <v>0</v>
      </c>
      <c r="J109" s="1">
        <v>0</v>
      </c>
      <c r="K109" s="1">
        <v>3251</v>
      </c>
      <c r="L109" s="1">
        <v>0</v>
      </c>
      <c r="M109" s="1">
        <v>3251</v>
      </c>
    </row>
    <row r="110" spans="1:13" x14ac:dyDescent="0.25">
      <c r="A110" s="6" t="s">
        <v>591</v>
      </c>
      <c r="B110" t="s">
        <v>259</v>
      </c>
      <c r="C110" t="s">
        <v>515</v>
      </c>
      <c r="D110" s="3">
        <v>42016</v>
      </c>
      <c r="E110" s="3">
        <v>44176</v>
      </c>
      <c r="F110" s="3">
        <v>43466</v>
      </c>
      <c r="G110" t="s">
        <v>541</v>
      </c>
      <c r="H110" s="1">
        <v>27839</v>
      </c>
      <c r="I110" s="1">
        <v>0</v>
      </c>
      <c r="J110" s="1">
        <v>-145871</v>
      </c>
      <c r="K110" s="1">
        <v>173710</v>
      </c>
      <c r="L110" s="1">
        <v>22839</v>
      </c>
      <c r="M110" s="1">
        <v>150871</v>
      </c>
    </row>
    <row r="111" spans="1:13" x14ac:dyDescent="0.25">
      <c r="A111" t="s">
        <v>608</v>
      </c>
      <c r="B111" t="s">
        <v>401</v>
      </c>
      <c r="C111" t="s">
        <v>532</v>
      </c>
      <c r="D111" s="3">
        <v>42026</v>
      </c>
      <c r="E111" s="3">
        <v>44176</v>
      </c>
      <c r="F111" s="3">
        <v>43466</v>
      </c>
      <c r="G111" t="s">
        <v>553</v>
      </c>
      <c r="H111" s="1">
        <v>8100</v>
      </c>
      <c r="I111">
        <v>0</v>
      </c>
      <c r="J111">
        <v>0</v>
      </c>
      <c r="K111">
        <v>9014</v>
      </c>
      <c r="L111">
        <v>0</v>
      </c>
      <c r="M111" s="1">
        <v>9014</v>
      </c>
    </row>
    <row r="112" spans="1:13" x14ac:dyDescent="0.25">
      <c r="A112" t="s">
        <v>608</v>
      </c>
      <c r="B112" t="s">
        <v>399</v>
      </c>
      <c r="C112" t="s">
        <v>532</v>
      </c>
      <c r="D112" s="3">
        <v>42026</v>
      </c>
      <c r="E112" s="3">
        <v>44176</v>
      </c>
      <c r="F112" s="3">
        <v>43466</v>
      </c>
      <c r="G112" t="s">
        <v>541</v>
      </c>
      <c r="H112" s="1">
        <v>58166</v>
      </c>
      <c r="I112">
        <v>0</v>
      </c>
      <c r="J112">
        <v>0</v>
      </c>
      <c r="K112">
        <v>58166</v>
      </c>
      <c r="L112">
        <v>0</v>
      </c>
      <c r="M112" s="1">
        <v>58166</v>
      </c>
    </row>
    <row r="113" spans="1:13" x14ac:dyDescent="0.25">
      <c r="A113" s="6" t="s">
        <v>608</v>
      </c>
      <c r="B113" t="s">
        <v>396</v>
      </c>
      <c r="C113" t="s">
        <v>532</v>
      </c>
      <c r="D113" s="3">
        <v>42026</v>
      </c>
      <c r="E113" s="3">
        <v>44176</v>
      </c>
      <c r="F113" s="3">
        <v>43466</v>
      </c>
      <c r="G113" t="s">
        <v>556</v>
      </c>
      <c r="H113" s="1">
        <v>61468</v>
      </c>
      <c r="I113" s="1">
        <v>0</v>
      </c>
      <c r="J113" s="1">
        <v>0</v>
      </c>
      <c r="K113" s="1">
        <v>57682</v>
      </c>
      <c r="L113" s="1">
        <v>7500</v>
      </c>
      <c r="M113" s="1">
        <v>50182</v>
      </c>
    </row>
    <row r="114" spans="1:13" x14ac:dyDescent="0.25">
      <c r="A114" s="6" t="s">
        <v>608</v>
      </c>
      <c r="B114" t="s">
        <v>393</v>
      </c>
      <c r="C114" t="s">
        <v>532</v>
      </c>
      <c r="D114" s="3">
        <v>42026</v>
      </c>
      <c r="E114" s="3">
        <v>44176</v>
      </c>
      <c r="F114" s="3">
        <v>43466</v>
      </c>
      <c r="G114" t="s">
        <v>545</v>
      </c>
      <c r="H114" s="1">
        <v>120000</v>
      </c>
      <c r="I114" s="1">
        <v>0</v>
      </c>
      <c r="J114" s="1">
        <v>0</v>
      </c>
      <c r="K114" s="1">
        <v>120000</v>
      </c>
      <c r="L114" s="1">
        <v>0</v>
      </c>
      <c r="M114" s="1">
        <v>120000</v>
      </c>
    </row>
    <row r="115" spans="1:13" x14ac:dyDescent="0.25">
      <c r="A115" s="6" t="s">
        <v>608</v>
      </c>
      <c r="B115" t="s">
        <v>391</v>
      </c>
      <c r="C115" t="s">
        <v>532</v>
      </c>
      <c r="D115" s="3">
        <v>42026</v>
      </c>
      <c r="E115" s="3">
        <v>44176</v>
      </c>
      <c r="F115" s="3">
        <v>43466</v>
      </c>
      <c r="G115" t="s">
        <v>568</v>
      </c>
      <c r="H115" s="1">
        <v>683360</v>
      </c>
      <c r="I115" s="1">
        <v>0</v>
      </c>
      <c r="J115" s="1">
        <v>0</v>
      </c>
      <c r="K115" s="1">
        <v>760470</v>
      </c>
      <c r="L115" s="1">
        <v>0</v>
      </c>
      <c r="M115" s="1">
        <v>760470</v>
      </c>
    </row>
    <row r="116" spans="1:13" x14ac:dyDescent="0.25">
      <c r="A116" t="s">
        <v>588</v>
      </c>
      <c r="B116" t="s">
        <v>253</v>
      </c>
      <c r="C116" t="s">
        <v>513</v>
      </c>
      <c r="D116" s="3">
        <v>42062</v>
      </c>
      <c r="E116" s="3">
        <v>44176</v>
      </c>
      <c r="F116" s="3">
        <v>43466</v>
      </c>
      <c r="G116" t="s">
        <v>553</v>
      </c>
      <c r="H116" s="1">
        <v>5400</v>
      </c>
      <c r="I116">
        <v>0</v>
      </c>
      <c r="J116">
        <v>0</v>
      </c>
      <c r="K116">
        <v>5400</v>
      </c>
      <c r="L116">
        <v>0</v>
      </c>
      <c r="M116" s="1">
        <v>5400</v>
      </c>
    </row>
    <row r="117" spans="1:13" x14ac:dyDescent="0.25">
      <c r="A117" t="s">
        <v>588</v>
      </c>
      <c r="B117" t="s">
        <v>243</v>
      </c>
      <c r="C117" t="s">
        <v>513</v>
      </c>
      <c r="D117" s="3">
        <v>42062</v>
      </c>
      <c r="E117" s="3">
        <v>44176</v>
      </c>
      <c r="F117" s="3">
        <v>43466</v>
      </c>
      <c r="G117" t="s">
        <v>545</v>
      </c>
      <c r="H117" s="1">
        <v>8000</v>
      </c>
      <c r="I117">
        <v>0</v>
      </c>
      <c r="J117">
        <v>0</v>
      </c>
      <c r="K117">
        <v>8000</v>
      </c>
      <c r="L117">
        <v>8000</v>
      </c>
      <c r="M117" s="1">
        <v>0</v>
      </c>
    </row>
    <row r="118" spans="1:13" x14ac:dyDescent="0.25">
      <c r="A118" t="s">
        <v>588</v>
      </c>
      <c r="B118" t="s">
        <v>238</v>
      </c>
      <c r="C118" t="s">
        <v>513</v>
      </c>
      <c r="D118" s="3">
        <v>42062</v>
      </c>
      <c r="E118" s="3">
        <v>44176</v>
      </c>
      <c r="F118" s="3">
        <v>43466</v>
      </c>
      <c r="G118" t="s">
        <v>541</v>
      </c>
      <c r="H118" s="1">
        <v>15801</v>
      </c>
      <c r="I118">
        <v>0</v>
      </c>
      <c r="J118">
        <v>0</v>
      </c>
      <c r="K118">
        <v>15801</v>
      </c>
      <c r="L118">
        <v>13701.25</v>
      </c>
      <c r="M118" s="1">
        <v>2099.75</v>
      </c>
    </row>
    <row r="119" spans="1:13" x14ac:dyDescent="0.25">
      <c r="A119" t="s">
        <v>588</v>
      </c>
      <c r="B119" t="s">
        <v>246</v>
      </c>
      <c r="C119" t="s">
        <v>513</v>
      </c>
      <c r="D119" s="3">
        <v>42062</v>
      </c>
      <c r="E119" s="3">
        <v>44176</v>
      </c>
      <c r="F119" s="3">
        <v>43466</v>
      </c>
      <c r="G119" t="s">
        <v>589</v>
      </c>
      <c r="H119" s="1">
        <v>19260</v>
      </c>
      <c r="I119">
        <v>0</v>
      </c>
      <c r="J119">
        <v>0</v>
      </c>
      <c r="K119">
        <v>15208</v>
      </c>
      <c r="L119">
        <v>0</v>
      </c>
      <c r="M119" s="1">
        <v>15208</v>
      </c>
    </row>
    <row r="120" spans="1:13" x14ac:dyDescent="0.25">
      <c r="A120" t="s">
        <v>588</v>
      </c>
      <c r="B120" t="s">
        <v>250</v>
      </c>
      <c r="C120" t="s">
        <v>513</v>
      </c>
      <c r="D120" s="3">
        <v>42062</v>
      </c>
      <c r="E120" s="3">
        <v>44176</v>
      </c>
      <c r="F120" s="3">
        <v>43466</v>
      </c>
      <c r="G120" t="s">
        <v>553</v>
      </c>
      <c r="H120" s="1">
        <v>22252</v>
      </c>
      <c r="I120">
        <v>0</v>
      </c>
      <c r="J120">
        <v>0</v>
      </c>
      <c r="K120">
        <v>22127</v>
      </c>
      <c r="L120">
        <v>22127</v>
      </c>
      <c r="M120" s="1">
        <v>0</v>
      </c>
    </row>
    <row r="121" spans="1:13" x14ac:dyDescent="0.25">
      <c r="A121" t="s">
        <v>588</v>
      </c>
      <c r="B121" t="s">
        <v>236</v>
      </c>
      <c r="C121" t="s">
        <v>513</v>
      </c>
      <c r="D121" s="3">
        <v>42062</v>
      </c>
      <c r="E121" s="3">
        <v>44176</v>
      </c>
      <c r="F121" s="3">
        <v>43466</v>
      </c>
      <c r="G121" t="s">
        <v>541</v>
      </c>
      <c r="H121" s="1">
        <v>23425</v>
      </c>
      <c r="I121">
        <v>0</v>
      </c>
      <c r="J121">
        <v>0</v>
      </c>
      <c r="K121">
        <v>23425</v>
      </c>
      <c r="L121">
        <v>0</v>
      </c>
      <c r="M121" s="1">
        <v>23425</v>
      </c>
    </row>
    <row r="122" spans="1:13" x14ac:dyDescent="0.25">
      <c r="A122" t="s">
        <v>588</v>
      </c>
      <c r="B122" t="s">
        <v>248</v>
      </c>
      <c r="C122" t="s">
        <v>513</v>
      </c>
      <c r="D122" s="3">
        <v>42062</v>
      </c>
      <c r="E122" s="3">
        <v>44176</v>
      </c>
      <c r="F122" s="3">
        <v>43466</v>
      </c>
      <c r="G122" t="s">
        <v>568</v>
      </c>
      <c r="H122" s="1">
        <v>32400</v>
      </c>
      <c r="I122">
        <v>0</v>
      </c>
      <c r="J122">
        <v>0</v>
      </c>
      <c r="K122">
        <v>32400</v>
      </c>
      <c r="L122">
        <v>0</v>
      </c>
      <c r="M122" s="1">
        <v>32400</v>
      </c>
    </row>
    <row r="123" spans="1:13" x14ac:dyDescent="0.25">
      <c r="A123" t="s">
        <v>588</v>
      </c>
      <c r="B123" t="s">
        <v>241</v>
      </c>
      <c r="C123" t="s">
        <v>513</v>
      </c>
      <c r="D123" s="3">
        <v>42062</v>
      </c>
      <c r="E123" s="3">
        <v>44176</v>
      </c>
      <c r="F123" s="3">
        <v>43466</v>
      </c>
      <c r="G123" t="s">
        <v>559</v>
      </c>
      <c r="H123" s="1">
        <v>189113</v>
      </c>
      <c r="I123">
        <v>0</v>
      </c>
      <c r="J123">
        <v>0</v>
      </c>
      <c r="K123">
        <v>81500</v>
      </c>
      <c r="L123">
        <v>0</v>
      </c>
      <c r="M123" s="1">
        <v>81500</v>
      </c>
    </row>
    <row r="124" spans="1:13" x14ac:dyDescent="0.25">
      <c r="A124" t="s">
        <v>612</v>
      </c>
      <c r="B124" t="s">
        <v>421</v>
      </c>
      <c r="C124" t="s">
        <v>534</v>
      </c>
      <c r="D124" s="3">
        <v>42090</v>
      </c>
      <c r="E124" s="3">
        <v>44176</v>
      </c>
      <c r="F124" s="3">
        <v>43831</v>
      </c>
      <c r="G124" t="s">
        <v>570</v>
      </c>
      <c r="H124" s="1">
        <v>0</v>
      </c>
      <c r="I124">
        <v>0</v>
      </c>
      <c r="J124">
        <v>0</v>
      </c>
      <c r="K124">
        <v>0</v>
      </c>
      <c r="L124">
        <v>0</v>
      </c>
      <c r="M124" s="1">
        <v>0</v>
      </c>
    </row>
    <row r="125" spans="1:13" x14ac:dyDescent="0.25">
      <c r="A125" t="s">
        <v>601</v>
      </c>
      <c r="B125" t="s">
        <v>348</v>
      </c>
      <c r="C125" t="s">
        <v>525</v>
      </c>
      <c r="D125" s="3">
        <v>42090</v>
      </c>
      <c r="E125" s="3">
        <v>44176</v>
      </c>
      <c r="F125" s="3">
        <v>43466</v>
      </c>
      <c r="G125" t="s">
        <v>547</v>
      </c>
      <c r="H125" s="1">
        <v>3000</v>
      </c>
      <c r="I125">
        <v>0</v>
      </c>
      <c r="J125">
        <v>0</v>
      </c>
      <c r="K125">
        <v>3000</v>
      </c>
      <c r="L125">
        <v>0</v>
      </c>
      <c r="M125" s="1">
        <v>3000</v>
      </c>
    </row>
    <row r="126" spans="1:13" x14ac:dyDescent="0.25">
      <c r="A126" t="s">
        <v>601</v>
      </c>
      <c r="B126" t="s">
        <v>346</v>
      </c>
      <c r="C126" t="s">
        <v>525</v>
      </c>
      <c r="D126" s="3">
        <v>42090</v>
      </c>
      <c r="E126" s="3">
        <v>44176</v>
      </c>
      <c r="F126" s="3">
        <v>43466</v>
      </c>
      <c r="G126" t="s">
        <v>589</v>
      </c>
      <c r="H126" s="1">
        <v>11520</v>
      </c>
      <c r="I126">
        <v>0</v>
      </c>
      <c r="J126">
        <v>0</v>
      </c>
      <c r="K126">
        <v>11520</v>
      </c>
      <c r="L126">
        <v>0</v>
      </c>
      <c r="M126" s="1">
        <v>11520</v>
      </c>
    </row>
    <row r="127" spans="1:13" x14ac:dyDescent="0.25">
      <c r="A127" t="s">
        <v>612</v>
      </c>
      <c r="B127" t="s">
        <v>428</v>
      </c>
      <c r="C127" t="s">
        <v>534</v>
      </c>
      <c r="D127" s="3">
        <v>42090</v>
      </c>
      <c r="E127" s="3">
        <v>44176</v>
      </c>
      <c r="F127" s="3">
        <v>43647</v>
      </c>
      <c r="G127" t="s">
        <v>553</v>
      </c>
      <c r="H127" s="1">
        <v>31840</v>
      </c>
      <c r="I127">
        <v>0</v>
      </c>
      <c r="J127">
        <v>-40016</v>
      </c>
      <c r="K127">
        <v>40016</v>
      </c>
      <c r="L127">
        <v>0</v>
      </c>
      <c r="M127" s="1">
        <v>40016</v>
      </c>
    </row>
    <row r="128" spans="1:13" x14ac:dyDescent="0.25">
      <c r="A128" t="s">
        <v>612</v>
      </c>
      <c r="B128" t="s">
        <v>431</v>
      </c>
      <c r="C128" t="s">
        <v>534</v>
      </c>
      <c r="D128" s="3">
        <v>42090</v>
      </c>
      <c r="E128" s="3">
        <v>44176</v>
      </c>
      <c r="F128" s="3">
        <v>43647</v>
      </c>
      <c r="G128" t="s">
        <v>559</v>
      </c>
      <c r="H128" s="1">
        <v>56550</v>
      </c>
      <c r="I128">
        <v>0</v>
      </c>
      <c r="J128">
        <v>-71009</v>
      </c>
      <c r="K128">
        <v>71009</v>
      </c>
      <c r="L128">
        <v>0</v>
      </c>
      <c r="M128" s="1">
        <v>71009</v>
      </c>
    </row>
    <row r="129" spans="1:13" x14ac:dyDescent="0.25">
      <c r="A129" t="s">
        <v>612</v>
      </c>
      <c r="B129" t="s">
        <v>425</v>
      </c>
      <c r="C129" t="s">
        <v>534</v>
      </c>
      <c r="D129" s="3">
        <v>42090</v>
      </c>
      <c r="E129" s="3">
        <v>44176</v>
      </c>
      <c r="F129" s="3">
        <v>43647</v>
      </c>
      <c r="G129" t="s">
        <v>543</v>
      </c>
      <c r="H129" s="1">
        <v>65000</v>
      </c>
      <c r="I129">
        <v>0</v>
      </c>
      <c r="J129">
        <v>-81692</v>
      </c>
      <c r="K129">
        <v>81692</v>
      </c>
      <c r="L129">
        <v>0</v>
      </c>
      <c r="M129" s="1">
        <v>81692</v>
      </c>
    </row>
    <row r="130" spans="1:13" x14ac:dyDescent="0.25">
      <c r="A130" t="s">
        <v>612</v>
      </c>
      <c r="B130" t="s">
        <v>438</v>
      </c>
      <c r="C130" t="s">
        <v>534</v>
      </c>
      <c r="D130" s="3">
        <v>42090</v>
      </c>
      <c r="E130" s="3">
        <v>44176</v>
      </c>
      <c r="F130" s="3">
        <v>43647</v>
      </c>
      <c r="G130" t="s">
        <v>553</v>
      </c>
      <c r="H130" s="1">
        <v>66125</v>
      </c>
      <c r="I130">
        <v>0</v>
      </c>
      <c r="J130">
        <v>-83106</v>
      </c>
      <c r="K130">
        <v>83106</v>
      </c>
      <c r="L130">
        <v>71016</v>
      </c>
      <c r="M130" s="1">
        <v>12090</v>
      </c>
    </row>
    <row r="131" spans="1:13" x14ac:dyDescent="0.25">
      <c r="A131" t="s">
        <v>612</v>
      </c>
      <c r="B131" t="s">
        <v>434</v>
      </c>
      <c r="C131" t="s">
        <v>534</v>
      </c>
      <c r="D131" s="3">
        <v>42090</v>
      </c>
      <c r="E131" s="3">
        <v>44176</v>
      </c>
      <c r="F131" s="3">
        <v>43647</v>
      </c>
      <c r="G131" t="s">
        <v>553</v>
      </c>
      <c r="H131" s="1">
        <v>187050</v>
      </c>
      <c r="I131">
        <v>0</v>
      </c>
      <c r="J131">
        <v>-235086</v>
      </c>
      <c r="K131">
        <v>235086</v>
      </c>
      <c r="L131">
        <v>185060</v>
      </c>
      <c r="M131" s="1">
        <v>50026</v>
      </c>
    </row>
    <row r="132" spans="1:13" x14ac:dyDescent="0.25">
      <c r="A132" t="s">
        <v>612</v>
      </c>
      <c r="B132" t="s">
        <v>447</v>
      </c>
      <c r="C132" t="s">
        <v>534</v>
      </c>
      <c r="D132" s="3">
        <v>42090</v>
      </c>
      <c r="E132" s="3">
        <v>44539</v>
      </c>
      <c r="F132" s="3">
        <v>44182</v>
      </c>
      <c r="G132" t="s">
        <v>541</v>
      </c>
      <c r="H132" s="1">
        <v>196000</v>
      </c>
      <c r="I132">
        <v>0</v>
      </c>
      <c r="J132">
        <v>252435</v>
      </c>
      <c r="K132">
        <v>0</v>
      </c>
      <c r="L132">
        <v>0</v>
      </c>
      <c r="M132" s="1">
        <v>0</v>
      </c>
    </row>
    <row r="133" spans="1:13" x14ac:dyDescent="0.25">
      <c r="A133" t="s">
        <v>612</v>
      </c>
      <c r="B133" t="s">
        <v>423</v>
      </c>
      <c r="C133" t="s">
        <v>534</v>
      </c>
      <c r="D133" s="3">
        <v>42090</v>
      </c>
      <c r="E133" s="3">
        <v>44539</v>
      </c>
      <c r="F133" s="3">
        <v>44182</v>
      </c>
      <c r="G133" t="s">
        <v>543</v>
      </c>
      <c r="H133" s="1">
        <v>360000</v>
      </c>
      <c r="I133">
        <v>0</v>
      </c>
      <c r="J133">
        <v>463657</v>
      </c>
      <c r="K133">
        <v>0</v>
      </c>
      <c r="L133">
        <v>0</v>
      </c>
      <c r="M133" s="1">
        <v>0</v>
      </c>
    </row>
    <row r="134" spans="1:13" x14ac:dyDescent="0.25">
      <c r="A134" t="s">
        <v>612</v>
      </c>
      <c r="B134" t="s">
        <v>444</v>
      </c>
      <c r="C134" t="s">
        <v>534</v>
      </c>
      <c r="D134" s="3">
        <v>42090</v>
      </c>
      <c r="E134" s="3">
        <v>44539</v>
      </c>
      <c r="F134" s="3">
        <v>44182</v>
      </c>
      <c r="G134" t="s">
        <v>568</v>
      </c>
      <c r="H134" s="1">
        <v>800000</v>
      </c>
      <c r="I134">
        <v>0</v>
      </c>
      <c r="J134">
        <v>1030350</v>
      </c>
      <c r="K134">
        <v>0</v>
      </c>
      <c r="L134">
        <v>0</v>
      </c>
      <c r="M134" s="1">
        <v>0</v>
      </c>
    </row>
    <row r="135" spans="1:13" x14ac:dyDescent="0.25">
      <c r="A135" t="s">
        <v>595</v>
      </c>
      <c r="B135" t="s">
        <v>309</v>
      </c>
      <c r="C135" t="s">
        <v>519</v>
      </c>
      <c r="D135" s="3">
        <v>42187</v>
      </c>
      <c r="E135" s="3">
        <v>44176</v>
      </c>
      <c r="F135" s="3">
        <v>43466</v>
      </c>
      <c r="G135" t="s">
        <v>559</v>
      </c>
      <c r="H135" s="1">
        <v>8960</v>
      </c>
      <c r="I135">
        <v>0</v>
      </c>
      <c r="J135">
        <v>0</v>
      </c>
      <c r="K135">
        <v>10163</v>
      </c>
      <c r="L135">
        <v>0</v>
      </c>
      <c r="M135" s="1">
        <v>10163</v>
      </c>
    </row>
    <row r="136" spans="1:13" x14ac:dyDescent="0.25">
      <c r="A136" t="s">
        <v>595</v>
      </c>
      <c r="B136" t="s">
        <v>307</v>
      </c>
      <c r="C136" t="s">
        <v>519</v>
      </c>
      <c r="D136" s="3">
        <v>42187</v>
      </c>
      <c r="E136" s="3">
        <v>44176</v>
      </c>
      <c r="F136" s="3">
        <v>43466</v>
      </c>
      <c r="G136" t="s">
        <v>541</v>
      </c>
      <c r="H136" s="1">
        <v>10808</v>
      </c>
      <c r="I136">
        <v>0</v>
      </c>
      <c r="J136">
        <v>0</v>
      </c>
      <c r="K136">
        <v>10808</v>
      </c>
      <c r="L136">
        <v>0</v>
      </c>
      <c r="M136" s="1">
        <v>10808</v>
      </c>
    </row>
    <row r="137" spans="1:13" x14ac:dyDescent="0.25">
      <c r="A137" t="s">
        <v>592</v>
      </c>
      <c r="B137" t="s">
        <v>270</v>
      </c>
      <c r="C137" t="s">
        <v>516</v>
      </c>
      <c r="D137" s="3">
        <v>42205</v>
      </c>
      <c r="E137" s="3">
        <v>44176</v>
      </c>
      <c r="F137" s="3">
        <v>43800</v>
      </c>
      <c r="G137" t="s">
        <v>559</v>
      </c>
      <c r="H137" s="1">
        <v>1365</v>
      </c>
      <c r="I137">
        <v>0</v>
      </c>
      <c r="J137">
        <v>-1432</v>
      </c>
      <c r="K137">
        <v>1432</v>
      </c>
      <c r="L137">
        <v>0</v>
      </c>
      <c r="M137" s="1">
        <v>1432</v>
      </c>
    </row>
    <row r="138" spans="1:13" x14ac:dyDescent="0.25">
      <c r="A138" t="s">
        <v>592</v>
      </c>
      <c r="B138" t="s">
        <v>273</v>
      </c>
      <c r="C138" t="s">
        <v>516</v>
      </c>
      <c r="D138" s="3">
        <v>42205</v>
      </c>
      <c r="E138" s="3">
        <v>44176</v>
      </c>
      <c r="F138" s="3">
        <v>43800</v>
      </c>
      <c r="G138" t="s">
        <v>541</v>
      </c>
      <c r="H138" s="1">
        <v>3206</v>
      </c>
      <c r="I138">
        <v>0</v>
      </c>
      <c r="J138">
        <v>-3363</v>
      </c>
      <c r="K138">
        <v>3363</v>
      </c>
      <c r="L138">
        <v>0</v>
      </c>
      <c r="M138" s="1">
        <v>3363</v>
      </c>
    </row>
    <row r="139" spans="1:13" x14ac:dyDescent="0.25">
      <c r="A139" t="s">
        <v>592</v>
      </c>
      <c r="B139" t="s">
        <v>267</v>
      </c>
      <c r="C139" t="s">
        <v>516</v>
      </c>
      <c r="D139" s="3">
        <v>42205</v>
      </c>
      <c r="E139" s="3">
        <v>44176</v>
      </c>
      <c r="F139" s="3">
        <v>43800</v>
      </c>
      <c r="G139" t="s">
        <v>541</v>
      </c>
      <c r="H139" s="1">
        <v>4753</v>
      </c>
      <c r="I139">
        <v>0</v>
      </c>
      <c r="J139">
        <v>-4987</v>
      </c>
      <c r="K139">
        <v>4987</v>
      </c>
      <c r="L139">
        <v>0</v>
      </c>
      <c r="M139" s="1">
        <v>4987</v>
      </c>
    </row>
    <row r="140" spans="1:13" x14ac:dyDescent="0.25">
      <c r="A140" t="s">
        <v>592</v>
      </c>
      <c r="B140" t="s">
        <v>264</v>
      </c>
      <c r="C140" t="s">
        <v>516</v>
      </c>
      <c r="D140" s="3">
        <v>42205</v>
      </c>
      <c r="E140" s="3">
        <v>44176</v>
      </c>
      <c r="F140" s="3">
        <v>43800</v>
      </c>
      <c r="G140" t="s">
        <v>568</v>
      </c>
      <c r="H140" s="1">
        <v>25000</v>
      </c>
      <c r="I140">
        <v>0</v>
      </c>
      <c r="J140">
        <v>-26231</v>
      </c>
      <c r="K140">
        <v>26231</v>
      </c>
      <c r="L140">
        <v>0</v>
      </c>
      <c r="M140" s="1">
        <v>26231</v>
      </c>
    </row>
    <row r="141" spans="1:13" x14ac:dyDescent="0.25">
      <c r="A141" t="s">
        <v>597</v>
      </c>
      <c r="B141" t="s">
        <v>323</v>
      </c>
      <c r="C141" t="s">
        <v>521</v>
      </c>
      <c r="D141" s="3">
        <v>42391</v>
      </c>
      <c r="E141" s="3">
        <v>44176</v>
      </c>
      <c r="F141" s="3">
        <v>43466</v>
      </c>
      <c r="G141" t="s">
        <v>553</v>
      </c>
      <c r="H141" s="1">
        <v>8498</v>
      </c>
      <c r="I141">
        <v>0</v>
      </c>
      <c r="J141">
        <v>0</v>
      </c>
      <c r="K141">
        <v>8498</v>
      </c>
      <c r="L141">
        <v>0</v>
      </c>
      <c r="M141" s="1">
        <v>8498</v>
      </c>
    </row>
    <row r="142" spans="1:13" x14ac:dyDescent="0.25">
      <c r="A142" t="s">
        <v>600</v>
      </c>
      <c r="B142" t="s">
        <v>342</v>
      </c>
      <c r="C142" t="s">
        <v>524</v>
      </c>
      <c r="D142" s="3">
        <v>42440</v>
      </c>
      <c r="E142" s="3">
        <v>44176</v>
      </c>
      <c r="F142" s="3">
        <v>43466</v>
      </c>
      <c r="G142" t="s">
        <v>553</v>
      </c>
      <c r="H142" s="1">
        <v>5400</v>
      </c>
      <c r="I142">
        <v>0</v>
      </c>
      <c r="J142">
        <v>0</v>
      </c>
      <c r="K142">
        <v>5573</v>
      </c>
      <c r="L142">
        <v>0</v>
      </c>
      <c r="M142" s="1">
        <v>5573</v>
      </c>
    </row>
    <row r="143" spans="1:13" x14ac:dyDescent="0.25">
      <c r="A143" t="s">
        <v>600</v>
      </c>
      <c r="B143" t="s">
        <v>344</v>
      </c>
      <c r="C143" t="s">
        <v>524</v>
      </c>
      <c r="D143" s="3">
        <v>42440</v>
      </c>
      <c r="E143" s="3">
        <v>44176</v>
      </c>
      <c r="F143" s="3">
        <v>43466</v>
      </c>
      <c r="G143" t="s">
        <v>559</v>
      </c>
      <c r="H143" s="1">
        <v>14325</v>
      </c>
      <c r="I143">
        <v>0</v>
      </c>
      <c r="J143">
        <v>0</v>
      </c>
      <c r="K143">
        <v>1963</v>
      </c>
      <c r="L143">
        <v>0</v>
      </c>
      <c r="M143" s="1">
        <v>1963</v>
      </c>
    </row>
    <row r="144" spans="1:13" x14ac:dyDescent="0.25">
      <c r="A144" t="s">
        <v>598</v>
      </c>
      <c r="B144" t="s">
        <v>327</v>
      </c>
      <c r="C144" t="s">
        <v>522</v>
      </c>
      <c r="D144" s="3">
        <v>42440</v>
      </c>
      <c r="E144" s="3">
        <v>44176</v>
      </c>
      <c r="F144" s="3">
        <v>43466</v>
      </c>
      <c r="G144" t="s">
        <v>589</v>
      </c>
      <c r="H144" s="1">
        <v>14800</v>
      </c>
      <c r="I144">
        <v>0</v>
      </c>
      <c r="J144">
        <v>0</v>
      </c>
      <c r="K144">
        <v>14800</v>
      </c>
      <c r="L144">
        <v>0</v>
      </c>
      <c r="M144" s="1">
        <v>14800</v>
      </c>
    </row>
    <row r="145" spans="1:13" x14ac:dyDescent="0.25">
      <c r="A145" t="s">
        <v>598</v>
      </c>
      <c r="B145" t="s">
        <v>325</v>
      </c>
      <c r="C145" t="s">
        <v>522</v>
      </c>
      <c r="D145" s="3">
        <v>42440</v>
      </c>
      <c r="E145" s="3">
        <v>44176</v>
      </c>
      <c r="F145" s="3">
        <v>43466</v>
      </c>
      <c r="G145" t="s">
        <v>547</v>
      </c>
      <c r="H145" s="1">
        <v>15000</v>
      </c>
      <c r="I145">
        <v>0</v>
      </c>
      <c r="J145">
        <v>0</v>
      </c>
      <c r="K145">
        <v>15000</v>
      </c>
      <c r="L145">
        <v>0</v>
      </c>
      <c r="M145" s="1">
        <v>15000</v>
      </c>
    </row>
    <row r="146" spans="1:13" x14ac:dyDescent="0.25">
      <c r="A146" t="s">
        <v>600</v>
      </c>
      <c r="B146" t="s">
        <v>335</v>
      </c>
      <c r="C146" t="s">
        <v>524</v>
      </c>
      <c r="D146" s="3">
        <v>42440</v>
      </c>
      <c r="E146" s="3">
        <v>44176</v>
      </c>
      <c r="F146" s="3">
        <v>43466</v>
      </c>
      <c r="G146" t="s">
        <v>553</v>
      </c>
      <c r="H146" s="1">
        <v>23688</v>
      </c>
      <c r="I146">
        <v>0</v>
      </c>
      <c r="J146">
        <v>0</v>
      </c>
      <c r="K146">
        <v>24446</v>
      </c>
      <c r="L146">
        <v>0</v>
      </c>
      <c r="M146" s="1">
        <v>24446</v>
      </c>
    </row>
    <row r="147" spans="1:13" x14ac:dyDescent="0.25">
      <c r="A147" t="s">
        <v>600</v>
      </c>
      <c r="B147" t="s">
        <v>337</v>
      </c>
      <c r="C147" t="s">
        <v>524</v>
      </c>
      <c r="D147" s="3">
        <v>42440</v>
      </c>
      <c r="E147" s="3">
        <v>44176</v>
      </c>
      <c r="F147" s="3">
        <v>43466</v>
      </c>
      <c r="G147" t="s">
        <v>553</v>
      </c>
      <c r="H147" s="1">
        <v>47085</v>
      </c>
      <c r="I147">
        <v>0</v>
      </c>
      <c r="J147">
        <v>0</v>
      </c>
      <c r="K147">
        <v>49771</v>
      </c>
      <c r="L147">
        <v>10091.290000000001</v>
      </c>
      <c r="M147" s="1">
        <v>39679.71</v>
      </c>
    </row>
    <row r="148" spans="1:13" x14ac:dyDescent="0.25">
      <c r="A148" t="s">
        <v>600</v>
      </c>
      <c r="B148" t="s">
        <v>340</v>
      </c>
      <c r="C148" t="s">
        <v>524</v>
      </c>
      <c r="D148" s="3">
        <v>42440</v>
      </c>
      <c r="E148" s="3">
        <v>44176</v>
      </c>
      <c r="F148" s="3">
        <v>43466</v>
      </c>
      <c r="G148" t="s">
        <v>541</v>
      </c>
      <c r="H148" s="1">
        <v>52633</v>
      </c>
      <c r="I148">
        <v>0</v>
      </c>
      <c r="J148">
        <v>0</v>
      </c>
      <c r="K148">
        <v>55636</v>
      </c>
      <c r="L148">
        <v>0</v>
      </c>
      <c r="M148" s="1">
        <v>55636</v>
      </c>
    </row>
    <row r="149" spans="1:13" x14ac:dyDescent="0.25">
      <c r="A149" t="s">
        <v>600</v>
      </c>
      <c r="B149" t="s">
        <v>333</v>
      </c>
      <c r="C149" t="s">
        <v>524</v>
      </c>
      <c r="D149" s="3">
        <v>42440</v>
      </c>
      <c r="E149" s="3">
        <v>44176</v>
      </c>
      <c r="F149" s="3">
        <v>43466</v>
      </c>
      <c r="G149" t="s">
        <v>545</v>
      </c>
      <c r="H149" s="1">
        <v>163619</v>
      </c>
      <c r="I149">
        <v>0</v>
      </c>
      <c r="J149">
        <v>0</v>
      </c>
      <c r="K149">
        <v>174397</v>
      </c>
      <c r="L149">
        <v>0</v>
      </c>
      <c r="M149" s="1">
        <v>174397</v>
      </c>
    </row>
    <row r="150" spans="1:13" x14ac:dyDescent="0.25">
      <c r="A150" t="s">
        <v>599</v>
      </c>
      <c r="B150" t="s">
        <v>329</v>
      </c>
      <c r="C150" t="s">
        <v>523</v>
      </c>
      <c r="D150" s="3">
        <v>42440</v>
      </c>
      <c r="E150" s="3">
        <v>44176</v>
      </c>
      <c r="F150" s="3">
        <v>43556</v>
      </c>
      <c r="G150" t="s">
        <v>545</v>
      </c>
      <c r="H150" s="1">
        <v>187104</v>
      </c>
      <c r="I150">
        <v>0</v>
      </c>
      <c r="J150">
        <v>-187104</v>
      </c>
      <c r="K150">
        <v>187104</v>
      </c>
      <c r="L150">
        <v>187104</v>
      </c>
      <c r="M150" s="1">
        <v>0</v>
      </c>
    </row>
    <row r="151" spans="1:13" x14ac:dyDescent="0.25">
      <c r="A151" t="s">
        <v>606</v>
      </c>
      <c r="B151" t="s">
        <v>379</v>
      </c>
      <c r="C151" t="s">
        <v>530</v>
      </c>
      <c r="D151" s="3">
        <v>42598</v>
      </c>
      <c r="E151" s="3">
        <v>44176</v>
      </c>
      <c r="F151" s="3">
        <v>43466</v>
      </c>
      <c r="G151" t="s">
        <v>553</v>
      </c>
      <c r="H151" s="1">
        <v>6048</v>
      </c>
      <c r="I151">
        <v>0</v>
      </c>
      <c r="J151">
        <v>0</v>
      </c>
      <c r="K151">
        <v>6666</v>
      </c>
      <c r="L151">
        <v>0</v>
      </c>
      <c r="M151" s="1">
        <v>6666</v>
      </c>
    </row>
    <row r="152" spans="1:13" x14ac:dyDescent="0.25">
      <c r="A152" t="s">
        <v>606</v>
      </c>
      <c r="B152" t="s">
        <v>381</v>
      </c>
      <c r="C152" t="s">
        <v>530</v>
      </c>
      <c r="D152" s="3">
        <v>42598</v>
      </c>
      <c r="E152" s="3">
        <v>44176</v>
      </c>
      <c r="F152" s="3">
        <v>43466</v>
      </c>
      <c r="G152" t="s">
        <v>553</v>
      </c>
      <c r="H152" s="1">
        <v>11475</v>
      </c>
      <c r="I152">
        <v>0</v>
      </c>
      <c r="J152">
        <v>0</v>
      </c>
      <c r="K152">
        <v>12647</v>
      </c>
      <c r="L152">
        <v>0</v>
      </c>
      <c r="M152" s="1">
        <v>12647</v>
      </c>
    </row>
    <row r="153" spans="1:13" x14ac:dyDescent="0.25">
      <c r="A153" t="s">
        <v>606</v>
      </c>
      <c r="B153" t="s">
        <v>375</v>
      </c>
      <c r="C153" t="s">
        <v>530</v>
      </c>
      <c r="D153" s="3">
        <v>42598</v>
      </c>
      <c r="E153" s="3">
        <v>44176</v>
      </c>
      <c r="F153" s="3">
        <v>43466</v>
      </c>
      <c r="G153" t="s">
        <v>559</v>
      </c>
      <c r="H153" s="1">
        <v>17000</v>
      </c>
      <c r="I153">
        <v>0</v>
      </c>
      <c r="J153">
        <v>0</v>
      </c>
      <c r="K153">
        <v>20772</v>
      </c>
      <c r="L153">
        <v>0</v>
      </c>
      <c r="M153" s="1">
        <v>20772</v>
      </c>
    </row>
    <row r="154" spans="1:13" x14ac:dyDescent="0.25">
      <c r="A154" t="s">
        <v>606</v>
      </c>
      <c r="B154" t="s">
        <v>377</v>
      </c>
      <c r="C154" t="s">
        <v>530</v>
      </c>
      <c r="D154" s="3">
        <v>42598</v>
      </c>
      <c r="E154" s="3">
        <v>44176</v>
      </c>
      <c r="F154" s="3">
        <v>43466</v>
      </c>
      <c r="G154" t="s">
        <v>553</v>
      </c>
      <c r="H154" s="1">
        <v>19923</v>
      </c>
      <c r="I154">
        <v>0</v>
      </c>
      <c r="J154">
        <v>0</v>
      </c>
      <c r="K154">
        <v>19923</v>
      </c>
      <c r="L154">
        <v>0</v>
      </c>
      <c r="M154" s="1">
        <v>19923</v>
      </c>
    </row>
    <row r="155" spans="1:13" x14ac:dyDescent="0.25">
      <c r="A155" t="s">
        <v>606</v>
      </c>
      <c r="B155" t="s">
        <v>370</v>
      </c>
      <c r="C155" t="s">
        <v>530</v>
      </c>
      <c r="D155" s="3">
        <v>42598</v>
      </c>
      <c r="E155" s="3">
        <v>44176</v>
      </c>
      <c r="F155" s="3">
        <v>43466</v>
      </c>
      <c r="G155" t="s">
        <v>589</v>
      </c>
      <c r="H155" s="1">
        <v>21000</v>
      </c>
      <c r="I155">
        <v>0</v>
      </c>
      <c r="J155">
        <v>0</v>
      </c>
      <c r="K155">
        <v>9232</v>
      </c>
      <c r="L155">
        <v>5731.14</v>
      </c>
      <c r="M155" s="1">
        <v>3500.8599999999997</v>
      </c>
    </row>
    <row r="156" spans="1:13" x14ac:dyDescent="0.25">
      <c r="A156" t="s">
        <v>606</v>
      </c>
      <c r="B156" t="s">
        <v>373</v>
      </c>
      <c r="C156" t="s">
        <v>530</v>
      </c>
      <c r="D156" s="3">
        <v>42598</v>
      </c>
      <c r="E156" s="3">
        <v>44176</v>
      </c>
      <c r="F156" s="3">
        <v>43466</v>
      </c>
      <c r="G156" t="s">
        <v>553</v>
      </c>
      <c r="H156" s="1">
        <v>29536</v>
      </c>
      <c r="I156">
        <v>0</v>
      </c>
      <c r="J156">
        <v>0</v>
      </c>
      <c r="K156">
        <v>32554</v>
      </c>
      <c r="L156">
        <v>0</v>
      </c>
      <c r="M156" s="1">
        <v>32554</v>
      </c>
    </row>
    <row r="157" spans="1:13" x14ac:dyDescent="0.25">
      <c r="A157" t="s">
        <v>606</v>
      </c>
      <c r="B157" t="s">
        <v>383</v>
      </c>
      <c r="C157" t="s">
        <v>530</v>
      </c>
      <c r="D157" s="3">
        <v>42598</v>
      </c>
      <c r="E157" s="3">
        <v>44176</v>
      </c>
      <c r="F157" s="3">
        <v>43466</v>
      </c>
      <c r="G157" t="s">
        <v>553</v>
      </c>
      <c r="H157" s="1">
        <v>34830</v>
      </c>
      <c r="I157">
        <v>0</v>
      </c>
      <c r="J157">
        <v>0</v>
      </c>
      <c r="K157">
        <v>38398</v>
      </c>
      <c r="L157">
        <v>34830</v>
      </c>
      <c r="M157" s="1">
        <v>3568</v>
      </c>
    </row>
    <row r="158" spans="1:13" x14ac:dyDescent="0.25">
      <c r="A158" t="s">
        <v>606</v>
      </c>
      <c r="B158" t="s">
        <v>386</v>
      </c>
      <c r="C158" t="s">
        <v>530</v>
      </c>
      <c r="D158" s="3">
        <v>42598</v>
      </c>
      <c r="E158" s="3">
        <v>44176</v>
      </c>
      <c r="F158" s="3">
        <v>43466</v>
      </c>
      <c r="G158" t="s">
        <v>545</v>
      </c>
      <c r="H158" s="1">
        <v>45000</v>
      </c>
      <c r="I158">
        <v>0</v>
      </c>
      <c r="J158">
        <v>0</v>
      </c>
      <c r="K158">
        <v>45000</v>
      </c>
      <c r="L158">
        <v>45000</v>
      </c>
      <c r="M158" s="1">
        <v>0</v>
      </c>
    </row>
    <row r="159" spans="1:13" x14ac:dyDescent="0.25">
      <c r="A159" t="s">
        <v>602</v>
      </c>
      <c r="B159" t="s">
        <v>353</v>
      </c>
      <c r="C159" t="s">
        <v>526</v>
      </c>
      <c r="D159" s="3">
        <v>42635</v>
      </c>
      <c r="E159" s="3">
        <v>44176</v>
      </c>
      <c r="F159" s="3">
        <v>43466</v>
      </c>
      <c r="G159" t="s">
        <v>541</v>
      </c>
      <c r="H159" s="1">
        <v>2290</v>
      </c>
      <c r="I159">
        <v>0</v>
      </c>
      <c r="J159">
        <v>0</v>
      </c>
      <c r="K159">
        <v>2290</v>
      </c>
      <c r="L159">
        <v>2290</v>
      </c>
      <c r="M159" s="1">
        <v>0</v>
      </c>
    </row>
    <row r="160" spans="1:13" x14ac:dyDescent="0.25">
      <c r="A160" t="s">
        <v>603</v>
      </c>
      <c r="B160" t="s">
        <v>356</v>
      </c>
      <c r="C160" t="s">
        <v>527</v>
      </c>
      <c r="D160" s="3">
        <v>42635</v>
      </c>
      <c r="E160" s="3">
        <v>44176</v>
      </c>
      <c r="F160" s="3">
        <v>43466</v>
      </c>
      <c r="G160" t="s">
        <v>541</v>
      </c>
      <c r="H160" s="1">
        <v>2748</v>
      </c>
      <c r="I160">
        <v>0</v>
      </c>
      <c r="J160">
        <v>0</v>
      </c>
      <c r="K160">
        <v>2748</v>
      </c>
      <c r="L160">
        <v>0</v>
      </c>
      <c r="M160" s="1">
        <v>2748</v>
      </c>
    </row>
    <row r="161" spans="1:13" x14ac:dyDescent="0.25">
      <c r="A161" t="s">
        <v>602</v>
      </c>
      <c r="B161" t="s">
        <v>350</v>
      </c>
      <c r="C161" t="s">
        <v>526</v>
      </c>
      <c r="D161" s="3">
        <v>42635</v>
      </c>
      <c r="E161" s="3">
        <v>44176</v>
      </c>
      <c r="F161" s="3">
        <v>43466</v>
      </c>
      <c r="G161" t="s">
        <v>541</v>
      </c>
      <c r="H161" s="1">
        <v>3605</v>
      </c>
      <c r="I161">
        <v>0</v>
      </c>
      <c r="J161">
        <v>0</v>
      </c>
      <c r="K161">
        <v>3605</v>
      </c>
      <c r="L161">
        <v>3605</v>
      </c>
      <c r="M161" s="1">
        <v>0</v>
      </c>
    </row>
    <row r="162" spans="1:13" x14ac:dyDescent="0.25">
      <c r="A162" t="s">
        <v>604</v>
      </c>
      <c r="B162" t="s">
        <v>358</v>
      </c>
      <c r="C162" t="s">
        <v>528</v>
      </c>
      <c r="D162" s="3">
        <v>42719</v>
      </c>
      <c r="E162" s="3">
        <v>44176</v>
      </c>
      <c r="F162" s="3">
        <v>43466</v>
      </c>
      <c r="G162" t="s">
        <v>559</v>
      </c>
      <c r="H162" s="1">
        <v>2349</v>
      </c>
      <c r="I162">
        <v>0</v>
      </c>
      <c r="J162">
        <v>0</v>
      </c>
      <c r="K162">
        <v>2588</v>
      </c>
      <c r="L162">
        <v>0</v>
      </c>
      <c r="M162" s="1">
        <v>2588</v>
      </c>
    </row>
    <row r="163" spans="1:13" x14ac:dyDescent="0.25">
      <c r="A163" t="s">
        <v>605</v>
      </c>
      <c r="B163" t="s">
        <v>366</v>
      </c>
      <c r="C163" t="s">
        <v>529</v>
      </c>
      <c r="D163" s="3">
        <v>42838</v>
      </c>
      <c r="E163" s="3">
        <v>44176</v>
      </c>
      <c r="F163" s="3">
        <v>43466</v>
      </c>
      <c r="G163" t="s">
        <v>559</v>
      </c>
      <c r="H163" s="1">
        <v>1434</v>
      </c>
      <c r="I163">
        <v>0</v>
      </c>
      <c r="J163">
        <v>0</v>
      </c>
      <c r="K163">
        <v>1542</v>
      </c>
      <c r="L163">
        <v>0</v>
      </c>
      <c r="M163" s="1">
        <v>1542</v>
      </c>
    </row>
    <row r="164" spans="1:13" x14ac:dyDescent="0.25">
      <c r="A164" t="s">
        <v>605</v>
      </c>
      <c r="B164" t="s">
        <v>368</v>
      </c>
      <c r="C164" t="s">
        <v>529</v>
      </c>
      <c r="D164" s="3">
        <v>42838</v>
      </c>
      <c r="E164" s="3">
        <v>44176</v>
      </c>
      <c r="F164" s="3">
        <v>43466</v>
      </c>
      <c r="G164" t="s">
        <v>541</v>
      </c>
      <c r="H164" s="1">
        <v>3381</v>
      </c>
      <c r="I164">
        <v>0</v>
      </c>
      <c r="J164">
        <v>0</v>
      </c>
      <c r="K164">
        <v>3636</v>
      </c>
      <c r="L164">
        <v>0</v>
      </c>
      <c r="M164" s="1">
        <v>3636</v>
      </c>
    </row>
    <row r="165" spans="1:13" x14ac:dyDescent="0.25">
      <c r="A165" t="s">
        <v>605</v>
      </c>
      <c r="B165" t="s">
        <v>362</v>
      </c>
      <c r="C165" t="s">
        <v>529</v>
      </c>
      <c r="D165" s="3">
        <v>42838</v>
      </c>
      <c r="E165" s="3">
        <v>44176</v>
      </c>
      <c r="F165" s="3">
        <v>43466</v>
      </c>
      <c r="G165" t="s">
        <v>568</v>
      </c>
      <c r="H165" s="1">
        <v>24755</v>
      </c>
      <c r="I165">
        <v>0</v>
      </c>
      <c r="J165">
        <v>0</v>
      </c>
      <c r="K165">
        <v>25000</v>
      </c>
      <c r="L165">
        <v>0</v>
      </c>
      <c r="M165" s="1">
        <v>25000</v>
      </c>
    </row>
    <row r="166" spans="1:13" x14ac:dyDescent="0.25">
      <c r="A166" t="s">
        <v>605</v>
      </c>
      <c r="B166" t="s">
        <v>364</v>
      </c>
      <c r="C166" t="s">
        <v>529</v>
      </c>
      <c r="D166" s="3">
        <v>42838</v>
      </c>
      <c r="E166" s="3">
        <v>44176</v>
      </c>
      <c r="F166" s="3">
        <v>43466</v>
      </c>
      <c r="G166" t="s">
        <v>568</v>
      </c>
      <c r="H166" s="1">
        <v>43430</v>
      </c>
      <c r="I166">
        <v>0</v>
      </c>
      <c r="J166">
        <v>0</v>
      </c>
      <c r="K166">
        <v>46713</v>
      </c>
      <c r="L166">
        <v>0</v>
      </c>
      <c r="M166" s="1">
        <v>46713</v>
      </c>
    </row>
    <row r="167" spans="1:13" x14ac:dyDescent="0.25">
      <c r="A167" t="s">
        <v>605</v>
      </c>
      <c r="B167" t="s">
        <v>360</v>
      </c>
      <c r="C167" t="s">
        <v>529</v>
      </c>
      <c r="D167" s="3">
        <v>42838</v>
      </c>
      <c r="E167" s="3">
        <v>44176</v>
      </c>
      <c r="F167" s="3">
        <v>43466</v>
      </c>
      <c r="G167" t="s">
        <v>570</v>
      </c>
      <c r="H167" s="1">
        <v>100000</v>
      </c>
      <c r="I167">
        <v>0</v>
      </c>
      <c r="J167">
        <v>0</v>
      </c>
      <c r="K167">
        <v>107560</v>
      </c>
      <c r="L167">
        <v>0</v>
      </c>
      <c r="M167" s="1">
        <v>107560</v>
      </c>
    </row>
    <row r="168" spans="1:13" x14ac:dyDescent="0.25">
      <c r="A168" t="s">
        <v>617</v>
      </c>
      <c r="B168" t="s">
        <v>461</v>
      </c>
      <c r="C168" t="s">
        <v>536</v>
      </c>
      <c r="D168" s="3">
        <v>42852</v>
      </c>
      <c r="E168" s="3">
        <v>44539</v>
      </c>
      <c r="F168" s="3">
        <v>44152</v>
      </c>
      <c r="G168" t="s">
        <v>543</v>
      </c>
      <c r="H168" s="1">
        <v>1500</v>
      </c>
      <c r="I168">
        <v>0</v>
      </c>
      <c r="J168">
        <v>202663</v>
      </c>
      <c r="K168">
        <v>0</v>
      </c>
      <c r="L168">
        <v>0</v>
      </c>
      <c r="M168" s="1">
        <v>0</v>
      </c>
    </row>
    <row r="169" spans="1:13" x14ac:dyDescent="0.25">
      <c r="A169" t="s">
        <v>607</v>
      </c>
      <c r="B169" t="s">
        <v>389</v>
      </c>
      <c r="C169" t="s">
        <v>531</v>
      </c>
      <c r="D169" s="3">
        <v>42955</v>
      </c>
      <c r="E169" s="3">
        <v>44176</v>
      </c>
      <c r="F169" s="3">
        <v>43466</v>
      </c>
      <c r="G169" t="s">
        <v>559</v>
      </c>
      <c r="H169" s="1">
        <v>2857</v>
      </c>
      <c r="I169">
        <v>0</v>
      </c>
      <c r="J169">
        <v>0</v>
      </c>
      <c r="K169">
        <v>2857</v>
      </c>
      <c r="L169">
        <v>0</v>
      </c>
      <c r="M169" s="1">
        <v>2857</v>
      </c>
    </row>
    <row r="170" spans="1:13" x14ac:dyDescent="0.25">
      <c r="A170" t="e">
        <v>#N/A</v>
      </c>
      <c r="B170" t="s">
        <v>403</v>
      </c>
      <c r="C170" t="s">
        <v>539</v>
      </c>
      <c r="D170" s="3">
        <v>43119</v>
      </c>
      <c r="E170" s="3">
        <v>44176</v>
      </c>
      <c r="F170" s="3">
        <v>43466</v>
      </c>
      <c r="G170" t="s">
        <v>553</v>
      </c>
      <c r="H170" s="1">
        <v>30000</v>
      </c>
      <c r="I170">
        <v>0</v>
      </c>
      <c r="J170">
        <v>0</v>
      </c>
      <c r="K170">
        <v>30000</v>
      </c>
      <c r="L170">
        <v>0</v>
      </c>
      <c r="M170" s="1">
        <v>30000</v>
      </c>
    </row>
    <row r="171" spans="1:13" x14ac:dyDescent="0.25">
      <c r="A171" t="s">
        <v>613</v>
      </c>
      <c r="B171" t="s">
        <v>449</v>
      </c>
      <c r="C171" t="s">
        <v>535</v>
      </c>
      <c r="D171" s="3">
        <v>43476</v>
      </c>
      <c r="E171" s="3">
        <v>44176</v>
      </c>
      <c r="F171" s="3">
        <v>43800</v>
      </c>
      <c r="G171" t="s">
        <v>547</v>
      </c>
      <c r="H171" s="1">
        <v>7200</v>
      </c>
      <c r="I171">
        <v>0</v>
      </c>
      <c r="J171">
        <v>7537</v>
      </c>
      <c r="K171">
        <v>7537</v>
      </c>
      <c r="L171">
        <v>0</v>
      </c>
      <c r="M171" s="1">
        <v>7537</v>
      </c>
    </row>
    <row r="172" spans="1:13" x14ac:dyDescent="0.25">
      <c r="A172" t="s">
        <v>618</v>
      </c>
      <c r="B172" t="s">
        <v>467</v>
      </c>
      <c r="C172" t="s">
        <v>537</v>
      </c>
      <c r="D172" s="3">
        <v>44055</v>
      </c>
      <c r="E172" s="3">
        <v>44177</v>
      </c>
      <c r="F172" s="3">
        <v>43466</v>
      </c>
      <c r="G172" t="s">
        <v>541</v>
      </c>
      <c r="H172" s="1">
        <v>41062</v>
      </c>
      <c r="I172">
        <v>0</v>
      </c>
      <c r="J172">
        <v>0</v>
      </c>
      <c r="K172">
        <v>13060</v>
      </c>
      <c r="L172">
        <v>0</v>
      </c>
      <c r="M172" s="1">
        <v>13060</v>
      </c>
    </row>
    <row r="173" spans="1:13" x14ac:dyDescent="0.25">
      <c r="A173" t="s">
        <v>618</v>
      </c>
      <c r="B173" t="s">
        <v>465</v>
      </c>
      <c r="C173" t="s">
        <v>537</v>
      </c>
      <c r="D173" s="3">
        <v>44055</v>
      </c>
      <c r="E173" s="3">
        <v>44178</v>
      </c>
      <c r="F173" s="3">
        <v>43466</v>
      </c>
      <c r="G173" t="s">
        <v>541</v>
      </c>
      <c r="H173" s="1">
        <v>48375</v>
      </c>
      <c r="I173">
        <v>0</v>
      </c>
      <c r="J173">
        <v>0</v>
      </c>
      <c r="K173">
        <v>13060</v>
      </c>
      <c r="L173">
        <v>0</v>
      </c>
      <c r="M173" s="1">
        <v>13060</v>
      </c>
    </row>
    <row r="174" spans="1:13" x14ac:dyDescent="0.25">
      <c r="A174" t="s">
        <v>618</v>
      </c>
      <c r="B174" t="s">
        <v>463</v>
      </c>
      <c r="C174" t="s">
        <v>537</v>
      </c>
      <c r="D174" s="3">
        <v>44055</v>
      </c>
      <c r="E174" s="3">
        <v>44539</v>
      </c>
      <c r="F174" s="3">
        <v>44152</v>
      </c>
      <c r="G174" t="s">
        <v>568</v>
      </c>
      <c r="H174" s="1">
        <v>212500</v>
      </c>
      <c r="I174">
        <v>0</v>
      </c>
      <c r="J174">
        <v>53125</v>
      </c>
      <c r="K174">
        <v>0</v>
      </c>
      <c r="L174">
        <v>0</v>
      </c>
      <c r="M174" s="1">
        <v>0</v>
      </c>
    </row>
    <row r="175" spans="1:13" x14ac:dyDescent="0.25">
      <c r="A175" t="s">
        <v>614</v>
      </c>
      <c r="B175" t="s">
        <v>452</v>
      </c>
      <c r="C175" t="s">
        <v>452</v>
      </c>
      <c r="D175" s="3">
        <v>44176</v>
      </c>
      <c r="E175" s="3">
        <v>44176</v>
      </c>
      <c r="F175" s="3">
        <v>43836</v>
      </c>
      <c r="G175" t="s">
        <v>610</v>
      </c>
      <c r="H175" s="1">
        <v>1501</v>
      </c>
      <c r="I175">
        <v>1501</v>
      </c>
      <c r="J175">
        <v>-1501</v>
      </c>
      <c r="K175">
        <v>0</v>
      </c>
      <c r="L175">
        <v>0</v>
      </c>
      <c r="M175" s="1">
        <v>0</v>
      </c>
    </row>
    <row r="176" spans="1:13" x14ac:dyDescent="0.25">
      <c r="A176" t="s">
        <v>615</v>
      </c>
      <c r="B176" t="s">
        <v>455</v>
      </c>
      <c r="C176" t="s">
        <v>455</v>
      </c>
      <c r="D176" s="3">
        <v>44176</v>
      </c>
      <c r="E176" s="3">
        <v>44176</v>
      </c>
      <c r="F176" s="3">
        <v>43812</v>
      </c>
      <c r="G176" t="s">
        <v>610</v>
      </c>
      <c r="H176" s="1">
        <v>1823.8</v>
      </c>
      <c r="I176">
        <v>1823.8</v>
      </c>
      <c r="J176">
        <v>-1823.8</v>
      </c>
      <c r="K176">
        <v>0</v>
      </c>
      <c r="L176">
        <v>0</v>
      </c>
      <c r="M176" s="1">
        <v>0</v>
      </c>
    </row>
    <row r="177" spans="1:13" x14ac:dyDescent="0.25">
      <c r="A177" t="s">
        <v>616</v>
      </c>
      <c r="B177" t="s">
        <v>458</v>
      </c>
      <c r="C177" t="s">
        <v>458</v>
      </c>
      <c r="D177" s="3">
        <v>44176</v>
      </c>
      <c r="E177" s="3">
        <v>44176</v>
      </c>
      <c r="F177" s="3">
        <v>43819</v>
      </c>
      <c r="G177" t="s">
        <v>610</v>
      </c>
      <c r="H177" s="1">
        <v>2424</v>
      </c>
      <c r="I177">
        <v>2424</v>
      </c>
      <c r="J177">
        <v>-2424</v>
      </c>
      <c r="K177">
        <v>0</v>
      </c>
      <c r="L177">
        <v>0</v>
      </c>
      <c r="M177" s="1">
        <v>0</v>
      </c>
    </row>
    <row r="178" spans="1:13" x14ac:dyDescent="0.25">
      <c r="A178" t="s">
        <v>611</v>
      </c>
      <c r="B178" t="s">
        <v>417</v>
      </c>
      <c r="C178" t="s">
        <v>417</v>
      </c>
      <c r="D178" s="3">
        <v>44176</v>
      </c>
      <c r="E178" s="3">
        <v>44176</v>
      </c>
      <c r="F178" s="3">
        <v>43788</v>
      </c>
      <c r="G178" t="s">
        <v>610</v>
      </c>
      <c r="H178" s="1">
        <v>18420</v>
      </c>
      <c r="I178">
        <v>36840</v>
      </c>
      <c r="J178">
        <v>-18420</v>
      </c>
      <c r="K178">
        <v>0</v>
      </c>
      <c r="L178">
        <v>0</v>
      </c>
      <c r="M178" s="1">
        <v>0</v>
      </c>
    </row>
    <row r="179" spans="1:13" x14ac:dyDescent="0.25">
      <c r="A179" s="6" t="e">
        <v>#N/A</v>
      </c>
      <c r="B179" t="s">
        <v>473</v>
      </c>
      <c r="C179" t="s">
        <v>473</v>
      </c>
      <c r="D179" s="3">
        <v>44552</v>
      </c>
      <c r="E179" s="3">
        <v>44552</v>
      </c>
      <c r="F179" s="3">
        <v>44270</v>
      </c>
      <c r="G179" t="s">
        <v>610</v>
      </c>
      <c r="H179" s="1">
        <v>1588.11</v>
      </c>
      <c r="I179">
        <v>1588.11</v>
      </c>
      <c r="J179">
        <v>0</v>
      </c>
      <c r="K179">
        <v>0</v>
      </c>
      <c r="L179">
        <v>0</v>
      </c>
      <c r="M179" s="1">
        <v>0</v>
      </c>
    </row>
    <row r="180" spans="1:13" x14ac:dyDescent="0.25">
      <c r="A180" t="s">
        <v>619</v>
      </c>
      <c r="B180" t="s">
        <v>469</v>
      </c>
      <c r="C180" t="s">
        <v>469</v>
      </c>
      <c r="D180" s="3">
        <v>44552</v>
      </c>
      <c r="E180" s="3">
        <v>44552</v>
      </c>
      <c r="F180" s="3">
        <v>44196</v>
      </c>
      <c r="G180" t="s">
        <v>610</v>
      </c>
      <c r="H180" s="1">
        <v>9331.2000000000007</v>
      </c>
      <c r="I180">
        <v>9331.2000000000007</v>
      </c>
      <c r="J180">
        <v>-9331.2000000000007</v>
      </c>
      <c r="K180">
        <v>0</v>
      </c>
      <c r="L180">
        <v>0</v>
      </c>
      <c r="M180" s="1">
        <v>0</v>
      </c>
    </row>
    <row r="181" spans="1:13" x14ac:dyDescent="0.25">
      <c r="A181" s="6" t="s">
        <v>618</v>
      </c>
      <c r="B181" t="s">
        <v>471</v>
      </c>
      <c r="C181" t="s">
        <v>471</v>
      </c>
      <c r="D181" s="3">
        <v>44552</v>
      </c>
      <c r="E181" s="3">
        <v>44552</v>
      </c>
      <c r="F181" s="3">
        <v>44083</v>
      </c>
      <c r="G181" t="s">
        <v>610</v>
      </c>
      <c r="H181" s="1">
        <v>149765.6</v>
      </c>
      <c r="I181">
        <v>149765.6</v>
      </c>
      <c r="J181">
        <v>0</v>
      </c>
      <c r="K181">
        <v>0</v>
      </c>
      <c r="L181">
        <v>0</v>
      </c>
      <c r="M181" s="1">
        <v>0</v>
      </c>
    </row>
    <row r="182" spans="1:13" x14ac:dyDescent="0.25">
      <c r="A182"/>
      <c r="H182"/>
    </row>
    <row r="183" spans="1:13" x14ac:dyDescent="0.25">
      <c r="A183"/>
      <c r="H183"/>
    </row>
    <row r="184" spans="1:13" x14ac:dyDescent="0.25">
      <c r="A184"/>
      <c r="H184"/>
    </row>
    <row r="185" spans="1:13" x14ac:dyDescent="0.25">
      <c r="A185"/>
      <c r="H185"/>
    </row>
    <row r="186" spans="1:13" x14ac:dyDescent="0.25">
      <c r="A186"/>
      <c r="H186"/>
    </row>
    <row r="187" spans="1:13" x14ac:dyDescent="0.25">
      <c r="A187"/>
      <c r="H187"/>
    </row>
    <row r="188" spans="1:13" x14ac:dyDescent="0.25">
      <c r="A188"/>
      <c r="H188"/>
    </row>
    <row r="189" spans="1:13" x14ac:dyDescent="0.25">
      <c r="A189"/>
      <c r="H189"/>
    </row>
    <row r="190" spans="1:13" x14ac:dyDescent="0.25">
      <c r="A190"/>
      <c r="H190"/>
    </row>
    <row r="191" spans="1:13" x14ac:dyDescent="0.25">
      <c r="A191"/>
      <c r="H191"/>
    </row>
    <row r="192" spans="1:13" x14ac:dyDescent="0.25">
      <c r="A192"/>
      <c r="H192"/>
    </row>
    <row r="193" spans="1:8" x14ac:dyDescent="0.25">
      <c r="A193"/>
      <c r="H193"/>
    </row>
    <row r="194" spans="1:8" x14ac:dyDescent="0.25">
      <c r="A194"/>
      <c r="H194"/>
    </row>
    <row r="195" spans="1:8" x14ac:dyDescent="0.25">
      <c r="A195"/>
      <c r="H195"/>
    </row>
    <row r="196" spans="1:8" x14ac:dyDescent="0.25">
      <c r="A196"/>
      <c r="H196"/>
    </row>
    <row r="197" spans="1:8" x14ac:dyDescent="0.25">
      <c r="A197"/>
      <c r="H197"/>
    </row>
    <row r="198" spans="1:8" x14ac:dyDescent="0.25">
      <c r="A198"/>
      <c r="H198"/>
    </row>
    <row r="199" spans="1:8" x14ac:dyDescent="0.25">
      <c r="A199"/>
      <c r="H199"/>
    </row>
    <row r="200" spans="1:8" x14ac:dyDescent="0.25">
      <c r="A200"/>
      <c r="H200"/>
    </row>
    <row r="201" spans="1:8" x14ac:dyDescent="0.25">
      <c r="A201"/>
      <c r="H201"/>
    </row>
    <row r="202" spans="1:8" x14ac:dyDescent="0.25">
      <c r="A202"/>
      <c r="H202"/>
    </row>
    <row r="203" spans="1:8" x14ac:dyDescent="0.25">
      <c r="A203"/>
      <c r="H203"/>
    </row>
    <row r="204" spans="1:8" x14ac:dyDescent="0.25">
      <c r="A204"/>
      <c r="H204"/>
    </row>
    <row r="205" spans="1:8" x14ac:dyDescent="0.25">
      <c r="A205"/>
      <c r="H205"/>
    </row>
    <row r="206" spans="1:8" x14ac:dyDescent="0.25">
      <c r="A206"/>
      <c r="H206"/>
    </row>
    <row r="207" spans="1:8" x14ac:dyDescent="0.25">
      <c r="A207"/>
      <c r="H207"/>
    </row>
    <row r="208" spans="1:8" x14ac:dyDescent="0.25">
      <c r="A208"/>
      <c r="H208"/>
    </row>
    <row r="209" spans="1:8" x14ac:dyDescent="0.25">
      <c r="A209"/>
      <c r="H209"/>
    </row>
    <row r="210" spans="1:8" x14ac:dyDescent="0.25">
      <c r="A210"/>
      <c r="H210"/>
    </row>
    <row r="211" spans="1:8" x14ac:dyDescent="0.25">
      <c r="A211"/>
      <c r="H211"/>
    </row>
    <row r="212" spans="1:8" x14ac:dyDescent="0.25">
      <c r="A212"/>
      <c r="H212"/>
    </row>
    <row r="213" spans="1:8" x14ac:dyDescent="0.25">
      <c r="A213"/>
      <c r="H213"/>
    </row>
    <row r="214" spans="1:8" x14ac:dyDescent="0.25">
      <c r="A214"/>
      <c r="H214"/>
    </row>
    <row r="215" spans="1:8" x14ac:dyDescent="0.25">
      <c r="A215"/>
      <c r="H215"/>
    </row>
    <row r="216" spans="1:8" x14ac:dyDescent="0.25">
      <c r="A216"/>
      <c r="H216"/>
    </row>
    <row r="217" spans="1:8" x14ac:dyDescent="0.25">
      <c r="A217"/>
      <c r="H217"/>
    </row>
    <row r="218" spans="1:8" x14ac:dyDescent="0.25">
      <c r="A218"/>
      <c r="H218"/>
    </row>
    <row r="219" spans="1:8" x14ac:dyDescent="0.25">
      <c r="A219"/>
      <c r="H219"/>
    </row>
    <row r="220" spans="1:8" x14ac:dyDescent="0.25">
      <c r="A220"/>
      <c r="H220"/>
    </row>
    <row r="221" spans="1:8" x14ac:dyDescent="0.25">
      <c r="A221"/>
      <c r="H221"/>
    </row>
    <row r="222" spans="1:8" x14ac:dyDescent="0.25">
      <c r="A222"/>
      <c r="H222"/>
    </row>
    <row r="223" spans="1:8" x14ac:dyDescent="0.25">
      <c r="A223"/>
      <c r="H223"/>
    </row>
    <row r="224" spans="1:8" x14ac:dyDescent="0.25">
      <c r="A224"/>
      <c r="H224"/>
    </row>
    <row r="225" spans="1:8" x14ac:dyDescent="0.25">
      <c r="A225"/>
      <c r="H225"/>
    </row>
    <row r="226" spans="1:8" x14ac:dyDescent="0.25">
      <c r="A226"/>
      <c r="H226"/>
    </row>
    <row r="227" spans="1:8" x14ac:dyDescent="0.25">
      <c r="A227"/>
      <c r="H227"/>
    </row>
    <row r="228" spans="1:8" x14ac:dyDescent="0.25">
      <c r="A228"/>
      <c r="H228"/>
    </row>
    <row r="229" spans="1:8" x14ac:dyDescent="0.25">
      <c r="A229"/>
      <c r="H229"/>
    </row>
    <row r="230" spans="1:8" x14ac:dyDescent="0.25">
      <c r="A230"/>
      <c r="H230"/>
    </row>
    <row r="231" spans="1:8" x14ac:dyDescent="0.25">
      <c r="A231"/>
      <c r="H231"/>
    </row>
    <row r="232" spans="1:8" x14ac:dyDescent="0.25">
      <c r="A232"/>
      <c r="H232"/>
    </row>
    <row r="233" spans="1:8" x14ac:dyDescent="0.25">
      <c r="A233"/>
      <c r="H233"/>
    </row>
    <row r="234" spans="1:8" x14ac:dyDescent="0.25">
      <c r="A234"/>
      <c r="H234"/>
    </row>
    <row r="235" spans="1:8" x14ac:dyDescent="0.25">
      <c r="A235"/>
      <c r="H235"/>
    </row>
    <row r="236" spans="1:8" x14ac:dyDescent="0.25">
      <c r="A236"/>
      <c r="H236"/>
    </row>
    <row r="237" spans="1:8" x14ac:dyDescent="0.25">
      <c r="A237"/>
      <c r="H237"/>
    </row>
    <row r="238" spans="1:8" x14ac:dyDescent="0.25">
      <c r="A238"/>
      <c r="H238"/>
    </row>
    <row r="239" spans="1:8" x14ac:dyDescent="0.25">
      <c r="A239"/>
      <c r="H239"/>
    </row>
    <row r="240" spans="1:8" x14ac:dyDescent="0.25">
      <c r="A240"/>
      <c r="H240"/>
    </row>
    <row r="241" spans="1:8" x14ac:dyDescent="0.25">
      <c r="A241"/>
      <c r="H241"/>
    </row>
    <row r="242" spans="1:8" x14ac:dyDescent="0.25">
      <c r="A242"/>
      <c r="H242"/>
    </row>
    <row r="243" spans="1:8" x14ac:dyDescent="0.25">
      <c r="A243"/>
      <c r="H243"/>
    </row>
    <row r="244" spans="1:8" x14ac:dyDescent="0.25">
      <c r="A244"/>
      <c r="H244"/>
    </row>
    <row r="245" spans="1:8" x14ac:dyDescent="0.25">
      <c r="A245"/>
      <c r="H245"/>
    </row>
    <row r="246" spans="1:8" x14ac:dyDescent="0.25">
      <c r="A246"/>
      <c r="H246"/>
    </row>
    <row r="247" spans="1:8" x14ac:dyDescent="0.25">
      <c r="A247"/>
      <c r="H247"/>
    </row>
    <row r="248" spans="1:8" x14ac:dyDescent="0.25">
      <c r="A248"/>
      <c r="H248"/>
    </row>
    <row r="249" spans="1:8" x14ac:dyDescent="0.25">
      <c r="A249"/>
      <c r="H249"/>
    </row>
    <row r="250" spans="1:8" x14ac:dyDescent="0.25">
      <c r="A250"/>
      <c r="H250"/>
    </row>
    <row r="251" spans="1:8" x14ac:dyDescent="0.25">
      <c r="A251"/>
      <c r="H251"/>
    </row>
    <row r="252" spans="1:8" x14ac:dyDescent="0.25">
      <c r="A252"/>
      <c r="H252"/>
    </row>
    <row r="253" spans="1:8" x14ac:dyDescent="0.25">
      <c r="A253"/>
      <c r="H253"/>
    </row>
    <row r="254" spans="1:8" x14ac:dyDescent="0.25">
      <c r="A254"/>
      <c r="H254"/>
    </row>
    <row r="255" spans="1:8" x14ac:dyDescent="0.25">
      <c r="A255"/>
      <c r="H255"/>
    </row>
    <row r="256" spans="1:8" x14ac:dyDescent="0.25">
      <c r="A256"/>
      <c r="H256"/>
    </row>
    <row r="257" spans="1:8" x14ac:dyDescent="0.25">
      <c r="A257"/>
      <c r="H257"/>
    </row>
    <row r="258" spans="1:8" x14ac:dyDescent="0.25">
      <c r="A258"/>
      <c r="H258"/>
    </row>
    <row r="259" spans="1:8" x14ac:dyDescent="0.25">
      <c r="A259"/>
      <c r="H259"/>
    </row>
    <row r="260" spans="1:8" x14ac:dyDescent="0.25">
      <c r="A260"/>
      <c r="H260"/>
    </row>
    <row r="261" spans="1:8" x14ac:dyDescent="0.25">
      <c r="A261"/>
      <c r="H261"/>
    </row>
    <row r="262" spans="1:8" x14ac:dyDescent="0.25">
      <c r="A262"/>
      <c r="H262"/>
    </row>
    <row r="263" spans="1:8" x14ac:dyDescent="0.25">
      <c r="A263"/>
      <c r="H263"/>
    </row>
    <row r="264" spans="1:8" x14ac:dyDescent="0.25">
      <c r="A264"/>
      <c r="H264"/>
    </row>
    <row r="265" spans="1:8" x14ac:dyDescent="0.25">
      <c r="A265"/>
      <c r="H265"/>
    </row>
    <row r="266" spans="1:8" x14ac:dyDescent="0.25">
      <c r="A266"/>
      <c r="H266"/>
    </row>
    <row r="267" spans="1:8" x14ac:dyDescent="0.25">
      <c r="A267"/>
      <c r="H267"/>
    </row>
    <row r="268" spans="1:8" x14ac:dyDescent="0.25">
      <c r="A268"/>
      <c r="H268"/>
    </row>
    <row r="269" spans="1:8" x14ac:dyDescent="0.25">
      <c r="A269"/>
      <c r="H269"/>
    </row>
    <row r="270" spans="1:8" x14ac:dyDescent="0.25">
      <c r="A270"/>
      <c r="H270"/>
    </row>
    <row r="271" spans="1:8" x14ac:dyDescent="0.25">
      <c r="A271"/>
      <c r="H271"/>
    </row>
    <row r="272" spans="1:8" x14ac:dyDescent="0.25">
      <c r="A272"/>
      <c r="H272"/>
    </row>
    <row r="273" spans="1:8" x14ac:dyDescent="0.25">
      <c r="A273"/>
      <c r="H273"/>
    </row>
    <row r="274" spans="1:8" x14ac:dyDescent="0.25">
      <c r="A274"/>
      <c r="H274"/>
    </row>
    <row r="275" spans="1:8" x14ac:dyDescent="0.25">
      <c r="A275"/>
      <c r="H275"/>
    </row>
    <row r="276" spans="1:8" x14ac:dyDescent="0.25">
      <c r="A276"/>
      <c r="H276"/>
    </row>
    <row r="277" spans="1:8" x14ac:dyDescent="0.25">
      <c r="A277"/>
      <c r="H277"/>
    </row>
    <row r="278" spans="1:8" x14ac:dyDescent="0.25">
      <c r="A278"/>
      <c r="H278"/>
    </row>
    <row r="279" spans="1:8" x14ac:dyDescent="0.25">
      <c r="A279"/>
      <c r="H279"/>
    </row>
    <row r="280" spans="1:8" x14ac:dyDescent="0.25">
      <c r="A280"/>
      <c r="H280"/>
    </row>
    <row r="281" spans="1:8" x14ac:dyDescent="0.25">
      <c r="A281"/>
      <c r="H281"/>
    </row>
    <row r="282" spans="1:8" x14ac:dyDescent="0.25">
      <c r="A282"/>
      <c r="H282"/>
    </row>
    <row r="283" spans="1:8" x14ac:dyDescent="0.25">
      <c r="A283"/>
      <c r="H283"/>
    </row>
  </sheetData>
  <autoFilter ref="B1:N181" xr:uid="{B52F114D-DACD-423F-88B8-8A410895393C}">
    <sortState xmlns:xlrd2="http://schemas.microsoft.com/office/spreadsheetml/2017/richdata2" ref="B2:N181">
      <sortCondition ref="D1:D18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Craddock</dc:creator>
  <cp:lastModifiedBy>Stacey Banks</cp:lastModifiedBy>
  <dcterms:created xsi:type="dcterms:W3CDTF">2022-10-19T13:47:08Z</dcterms:created>
  <dcterms:modified xsi:type="dcterms:W3CDTF">2022-11-29T10:27:33Z</dcterms:modified>
</cp:coreProperties>
</file>